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ersH\Desktop\Upphandl\"/>
    </mc:Choice>
  </mc:AlternateContent>
  <xr:revisionPtr revIDLastSave="0" documentId="8_{67F786AF-BFEB-4334-97E6-07E08501055A}" xr6:coauthVersionLast="47" xr6:coauthVersionMax="47" xr10:uidLastSave="{00000000-0000-0000-0000-000000000000}"/>
  <bookViews>
    <workbookView xWindow="3420" yWindow="3420" windowWidth="17280" windowHeight="9960" activeTab="2" xr2:uid="{00000000-000D-0000-FFFF-FFFF00000000}"/>
  </bookViews>
  <sheets>
    <sheet name="1A Anbudsformulär" sheetId="4" r:id="rId1"/>
    <sheet name="1B Kravspecifikation" sheetId="1" r:id="rId2"/>
    <sheet name="1C Utvärdering" sheetId="3" r:id="rId3"/>
  </sheets>
  <definedNames>
    <definedName name="_Ref342488870" localSheetId="1">'1B Kravspecifikation'!#REF!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19" i="3"/>
  <c r="N306" i="1"/>
  <c r="N296" i="1"/>
  <c r="N291" i="1"/>
  <c r="N262" i="1"/>
  <c r="N235" i="1"/>
  <c r="N214" i="1"/>
  <c r="N181" i="1"/>
  <c r="N176" i="1"/>
  <c r="N154" i="1"/>
  <c r="N150" i="1"/>
  <c r="N144" i="1"/>
  <c r="N137" i="1"/>
  <c r="N88" i="1"/>
  <c r="N68" i="1"/>
  <c r="N66" i="1"/>
  <c r="N45" i="1"/>
  <c r="N138" i="1"/>
  <c r="N139" i="1"/>
  <c r="N140" i="1"/>
  <c r="N141" i="1"/>
  <c r="B17" i="3"/>
  <c r="C17" i="3"/>
  <c r="B12" i="3"/>
  <c r="C12" i="3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9" i="1"/>
  <c r="B7" i="3" l="1"/>
  <c r="C3" i="4"/>
  <c r="I3" i="1"/>
  <c r="B3" i="3"/>
  <c r="B3" i="1"/>
  <c r="C16" i="3"/>
  <c r="C15" i="3"/>
  <c r="C14" i="3"/>
  <c r="C11" i="3"/>
  <c r="C10" i="3"/>
  <c r="C9" i="3"/>
  <c r="B16" i="3"/>
  <c r="B15" i="3"/>
  <c r="B14" i="3"/>
  <c r="B11" i="3"/>
  <c r="B10" i="3"/>
  <c r="B9" i="3"/>
  <c r="N102" i="1" l="1"/>
  <c r="N103" i="1"/>
  <c r="N104" i="1"/>
  <c r="N105" i="1"/>
  <c r="N106" i="1"/>
  <c r="N107" i="1"/>
  <c r="N108" i="1"/>
  <c r="N109" i="1"/>
  <c r="N110" i="1"/>
  <c r="N111" i="1"/>
  <c r="N112" i="1"/>
  <c r="N142" i="1"/>
  <c r="N143" i="1"/>
  <c r="N151" i="1"/>
  <c r="N152" i="1"/>
  <c r="N153" i="1"/>
  <c r="N71" i="1"/>
  <c r="N4" i="1" s="1"/>
  <c r="C21" i="3" s="1"/>
  <c r="N70" i="1"/>
</calcChain>
</file>

<file path=xl/sharedStrings.xml><?xml version="1.0" encoding="utf-8"?>
<sst xmlns="http://schemas.openxmlformats.org/spreadsheetml/2006/main" count="398" uniqueCount="279">
  <si>
    <t>Bilaga 1a - Anbudsformulär</t>
  </si>
  <si>
    <t>Anbudsgivande företag:</t>
  </si>
  <si>
    <t>Upphandling av Ekonomisk statistik, dnr 2026-080</t>
  </si>
  <si>
    <t>Instruktion</t>
  </si>
  <si>
    <t>Vänligen fyll i denna kravspecifikation elektroniskt enligt hur det offererade Systemet uppfyller ställda krav.</t>
  </si>
  <si>
    <t>Bifoga ifylld, hela excelfilen</t>
  </si>
  <si>
    <t>Uppfyllnad markeras med ett Ja/Nej i aktuella gula rutor. Fyll även i gråa rutor</t>
  </si>
  <si>
    <t>Bifoga vid behov andra dokument som komplement.</t>
  </si>
  <si>
    <t>Allmänna anbudsförutsättningar</t>
  </si>
  <si>
    <t>1.1</t>
  </si>
  <si>
    <t>Uppgifter om Anbudsgivare</t>
  </si>
  <si>
    <t>Företagsnamn</t>
  </si>
  <si>
    <t>Organisationsnummer</t>
  </si>
  <si>
    <t>Postadress</t>
  </si>
  <si>
    <t>Kontaktperson 1</t>
  </si>
  <si>
    <t>Telefonnummer</t>
  </si>
  <si>
    <t>E-postadress</t>
  </si>
  <si>
    <t>Kontaktperson 2</t>
  </si>
  <si>
    <t xml:space="preserve">Observera att kontaktpersonerna ovan kontaktas för eventuella frågor under anbudsutvärderingen. Meddelande om tilldelningsbeslut distribueras via upphandling@konj.se. </t>
  </si>
  <si>
    <t> </t>
  </si>
  <si>
    <t>1.2</t>
  </si>
  <si>
    <t>Anbudets giltighetstid</t>
  </si>
  <si>
    <t>Uppfyller Anbudsgivare dessa krav?</t>
  </si>
  <si>
    <t>Anbudet ska vara giltigt 90 dagar efter anbudstidens utgång.</t>
  </si>
  <si>
    <t>Om upphandlingen blir föremål för rättslig prövning ska anbudets giltighetstid förlängas fram till dess att upphandlingskontrakt kan tecknas, dock i högst tre (3) månader efter ovan angiven giltighetstid.</t>
  </si>
  <si>
    <t>1.3</t>
  </si>
  <si>
    <t>Begäran om sekretess</t>
  </si>
  <si>
    <t>Sekretess begärs på delar av anbudet</t>
  </si>
  <si>
    <t xml:space="preserve">Om Anbudsgivare vill att delar av anbudet ska omfattas av sekretess ska detta anges nedan. </t>
  </si>
  <si>
    <t xml:space="preserve">     </t>
  </si>
  <si>
    <t xml:space="preserve">Det måste tydligt anges vilka specifika delar som ska anses skyddsvärda och vilken skada som skulle åsamkas om uppgifterna offentliggörs. </t>
  </si>
  <si>
    <t xml:space="preserve">Krav på anbudsgivare  </t>
  </si>
  <si>
    <t>2.1</t>
  </si>
  <si>
    <t xml:space="preserve">Uteslutningsgrunder för deltagande </t>
  </si>
  <si>
    <t xml:space="preserve">Anbudsgivare ska intyga att det inte föreligger omständigheter som enligt LOU ska medföra uteslutning av leverantörer. </t>
  </si>
  <si>
    <t>Bevisning. Anbudsgivaren ska på heder och samvete intyga att uteslutningsgrund enligt ovan inte föreligger.</t>
  </si>
  <si>
    <t>2.2</t>
  </si>
  <si>
    <t>Registrering, skatter och sociala avgifter</t>
  </si>
  <si>
    <t xml:space="preserve">Anbudsgivare ska ha fullgjort lagstadgade skyldigheter avseende registrering och betalningar för sociala avgifter och skatter och inneha F-skattesedel. </t>
  </si>
  <si>
    <t>Bevisning: KI kontrollerar kravuppfyllnad för svenskregistrerade företag. Utländsk anbudsgivare skall insända motsvarande och aktuell dokumentation som intyg på att denna fullgjort i hemlandet föreskrivna registreringar samt registreringsbevis.</t>
  </si>
  <si>
    <t>2.3</t>
  </si>
  <si>
    <t>Ekonomisk ställning</t>
  </si>
  <si>
    <t>Anbudsgivare ska ha en stabil ekonomisk ställning, vilket i denna upphandling bedöms som kreditrating om minst 3, på en skala 1-5, enligt UC, eller motsvarande riskklass hos annat kreditvärderingsföretag, eller motsvarande för utländska anbudsgivare.</t>
  </si>
  <si>
    <t>Om aktuell information saknas, är felaktig eller att kravet om en lägsta riskklass om 3 inte uppfylls kan Anbudsgivare ändå anses ha uppfyllt det ställda kravet om anbudsgivaren lämnar sådan förklaring/intyg att det kan anses klarlagt att motsvarande ekonomisk stabilitet innehas.</t>
  </si>
  <si>
    <t>Om Anbudsgivares ekonomiska stabilitet garanteras av moderbolag eller annan garant, ska efterfrågad kreditrating samt kraven på juridisk ställning på motsvarande vis uppfyllas av denne.</t>
  </si>
  <si>
    <t xml:space="preserve">Bevisning: KI kontrollerar kravuppfyllnad </t>
  </si>
  <si>
    <t>2.4</t>
  </si>
  <si>
    <t>Teknisk förmåga och yrkesmässig kapacitet</t>
  </si>
  <si>
    <t>2.4.1</t>
  </si>
  <si>
    <t>Leveranskapacitet</t>
  </si>
  <si>
    <t xml:space="preserve">Anbudsgivare ska ha tillräcklig leveranskapacitet för att kunna tillgodose KI:s behov enligt denna förfrågan. </t>
  </si>
  <si>
    <t>Bevisning: Anbudsgivaren ska bifoga en beskrivning av sin kapacitet att tillgodose behovet utifrån de förutsättningar som framgår av detta underlag, innehållandes:</t>
  </si>
  <si>
    <t>• Företagspresentation, inklusive organisationsstruktur och ägarförhållande</t>
  </si>
  <si>
    <t>• Produktutbud – ekonomisk statistik</t>
  </si>
  <si>
    <t>• Organisation – svensk- eller engelskspråkig supportorganisation till kund</t>
  </si>
  <si>
    <t>2.4.2</t>
  </si>
  <si>
    <t>Erfarenhet</t>
  </si>
  <si>
    <t xml:space="preserve">Anbudsgivare ska vara verksam inom det aktuella området och ska inom de fem (5) senaste åren ha genomfört minst tre (3) stycken leveranser av den offererade produkten. </t>
  </si>
  <si>
    <t>Bevisning: Anbudsgivaren ska bifoga en beskrivning för uppfyllande av ovan krav. Beskriv-ningen skall innehålla namn och kontaktinformation till referensperson hos referensföretagen samt tidpunkt för leverans.</t>
  </si>
  <si>
    <t>2.5</t>
  </si>
  <si>
    <t>Underleverantör/samarbetspart</t>
  </si>
  <si>
    <t>Anbudsgivaren ska ange om underleverantör avses användas inom avtalet. Anbudsgivaren svarar för att eventuella underleverantörer uppfyller kraven enligt 13kap 1 och 2 §§ LOU och i övrigt ställda krav på leverantör och tjänster i denna upphandling.</t>
  </si>
  <si>
    <t xml:space="preserve">Om flera företag gått ihop ska det framgå vem som är avtalsmotpart och juridiskt ansvarig (huvudleverantör) gentemot KI. Eventuella underliggande företag redovisas med företagsnamn och organisationsnummer i kommentarsfältet nedan. </t>
  </si>
  <si>
    <t xml:space="preserve">Bevisning: Ett etablerat samarbetsförhållande ska på begäran från KI kunna påvisas genom intyg eller samarbetsavtal innan avtal enligt denna upphandling tecknas. Behöver inte bifogas anbudet. </t>
  </si>
  <si>
    <t>2.6</t>
  </si>
  <si>
    <t>Kvalitet</t>
  </si>
  <si>
    <t xml:space="preserve">Anbudsgivare ska tillämpa kvalitetsrutiner som säkerställer att uppdraget genomförs på ett sådant sätt att överenskommen omfattning och kvalitet uppnås och upprätthålls. </t>
  </si>
  <si>
    <t xml:space="preserve">Kvalitetssäkringsarbetet ska bedrivas med stöd av hjälpmedel och/eller rutiner som gör det möjligt att följa upp uppdraget och mäta de resultat som uppnås mot uppsatta mål. </t>
  </si>
  <si>
    <t xml:space="preserve">Bevisning: till anbudet bifogas beskrivning av hur anbudsgivare arbetar med kvalitetssäkring och egenkontroll, inklusive vilka rutiner som finns för att dokumentera detta. </t>
  </si>
  <si>
    <t>Krav på systemet</t>
  </si>
  <si>
    <t>3.1</t>
  </si>
  <si>
    <t>Kravuppfyllnad</t>
  </si>
  <si>
    <t xml:space="preserve">Det offererade systemet ska finnas i drift på marknaden. Krav som framgår av Kravspecifikationen ska vara uppfyllda vid sista dag för anbudsinlämnandet (samtliga skakrav samt de börkrav som anbudsgivaren angett att systemet uppfyller). </t>
  </si>
  <si>
    <t xml:space="preserve">Undantagsvis kan krav som ej är uppfyllda vid anbudsinlämnandet anses uppfyllda vid prövning/utvärdering av anbudet förutsatt att anbudet gör det starkt sannolikt att kravet kommer vara uppfyllt vid Leveransprov av Systemet. </t>
  </si>
  <si>
    <t>Bevisning: Kravuppfyllnad redovisas med fördel i Kravspecifikationen.</t>
  </si>
  <si>
    <t>3.2</t>
  </si>
  <si>
    <t>Tid och projektplan</t>
  </si>
  <si>
    <t>Systemet ska vara fullt driftsatt senast den 1 juni 2026</t>
  </si>
  <si>
    <t xml:space="preserve">      </t>
  </si>
  <si>
    <t xml:space="preserve">Bevisning: Till anbudet bifogas en översiktlig tidplan som beskriver vilka aktiviteter som behöver utföras inför införande av systemet. </t>
  </si>
  <si>
    <t>3.3</t>
  </si>
  <si>
    <t>Utbildning</t>
  </si>
  <si>
    <t>Antagen leverantör ska utan tillkommande kostnad tillhandahålla utbildning för användare i samband med driftsättning av systemet. Utbildning sker på distans och beräknas ta en halvdag.</t>
  </si>
  <si>
    <t>Utvärdering av anbud</t>
  </si>
  <si>
    <t>4.1</t>
  </si>
  <si>
    <t>Utvärderingspris</t>
  </si>
  <si>
    <t xml:space="preserve">Anbudsgivaren ska för offererat anbudsområde lämna pris enligt nedan. </t>
  </si>
  <si>
    <t xml:space="preserve">Priser ska anges i SEK, exklusive mervärdesskatt och ska inkludera samtliga kostnader som är förenliga med uppdragets genomförande. </t>
  </si>
  <si>
    <t>Nyttjanderätt enligt avtal för 8 licenser, år 1</t>
  </si>
  <si>
    <t>Nyttjanderätt enligt avtal för 8 licenser, år 2</t>
  </si>
  <si>
    <t>Nyttjanderätt enligt avtal för 8 licenser, år 3 (option)</t>
  </si>
  <si>
    <t>Nyttjanderätt enligt avtal, per separat beställd tillkommande licens. (Option), år 1</t>
  </si>
  <si>
    <t>Nyttjanderätt enligt avtal, per separat beställd tillkommande licens. (Option), år 2</t>
  </si>
  <si>
    <t>Nyttjanderätt enligt avtal, per separat beställd tillkommande licens. (Option), år 3</t>
  </si>
  <si>
    <t>Bilaga 1b - Kravspecifikation</t>
  </si>
  <si>
    <t>Avdrag</t>
  </si>
  <si>
    <t>Bifoga ifylld hela excelfilen</t>
  </si>
  <si>
    <t>Uppfyllnad väljs med ett Ja/Nej i aktuella (gula) rutor. Rutorna markeras grön för Ja, och röd eller gul för Nej</t>
  </si>
  <si>
    <r>
      <rPr>
        <b/>
        <sz val="11"/>
        <color theme="1"/>
        <rFont val="Calibri"/>
        <family val="2"/>
        <scheme val="minor"/>
      </rPr>
      <t>Ska</t>
    </r>
    <r>
      <rPr>
        <sz val="11"/>
        <color theme="1"/>
        <rFont val="Calibri"/>
        <family val="2"/>
        <scheme val="minor"/>
      </rPr>
      <t xml:space="preserve">krav är obligatoriska att uppfylla. </t>
    </r>
    <r>
      <rPr>
        <b/>
        <sz val="11"/>
        <color theme="1"/>
        <rFont val="Calibri"/>
        <family val="2"/>
        <scheme val="minor"/>
      </rPr>
      <t>Bör</t>
    </r>
    <r>
      <rPr>
        <sz val="11"/>
        <color theme="1"/>
        <rFont val="Calibri"/>
        <family val="2"/>
        <scheme val="minor"/>
      </rPr>
      <t>krav behöver inte uppfyllas, men ger avdrag på Anbudssumman vid utvärdering.</t>
    </r>
  </si>
  <si>
    <t>5.1</t>
  </si>
  <si>
    <t>Tillgång till ekonomiska tidsserier</t>
  </si>
  <si>
    <t>Följande definitioner gäller:</t>
  </si>
  <si>
    <t>Lista A:</t>
  </si>
  <si>
    <t>Alla OECD-länder samt Brasilien, Kina, Indien och Ryssland. Aggregaten euroområdet och EU.</t>
  </si>
  <si>
    <t>Lista B:</t>
  </si>
  <si>
    <t>Belgien, Danmark, Finland, Frankrike, Irland, Italien, Japan, Kanada, Nederländerna, Norge, Portugal, Schweiz, Spanien, Storbritannien, Sverige, Tyskland, USA och Österrike</t>
  </si>
  <si>
    <t>Lista C:</t>
  </si>
  <si>
    <t>Australien, Chile, Colombia, Costa Rica, Estland, Grekland, Island, Israel, Kroatien, Lettland, Litauen, Luxemburg, Mexiko, Nya Zeeland, Polen, Slovakien, Slovenien, Sydkorea, Tjeckien, Turkiet och Ungern samt Brasilien, Kina, Indien och Ryssland</t>
  </si>
  <si>
    <t>Lista D:</t>
  </si>
  <si>
    <t>Bulgarien, Cypern, Malta och Rumänien</t>
  </si>
  <si>
    <t>5.1.1</t>
  </si>
  <si>
    <t>Tidsserier över real ekonomi och priser</t>
  </si>
  <si>
    <t>5.1.1 - 1</t>
  </si>
  <si>
    <t>Ska</t>
  </si>
  <si>
    <t>·         Nationalräkenskaper på års- och kvartalsfrekvens</t>
  </si>
  <si>
    <t>·         Statistik på månadsfrekvens för arbetslöshet, sysselsättning och konsumentpriser</t>
  </si>
  <si>
    <t>Ovan krav uppfylls:</t>
  </si>
  <si>
    <t>5.1.1 - 2</t>
  </si>
  <si>
    <t>För samtliga länder i lista B (ovan) ska databasen innehålla tidsserier för samtliga nedanstående punkter, i den utsträckning tidsserier för dessa publiceras av respektive lands statistikmyndigheter eller annan statistikproducent.</t>
  </si>
  <si>
    <t>·         Statistik på månadsfrekvens för industriproduktion</t>
  </si>
  <si>
    <t>·         Statistik på månadsfrekvens för detaljhandel</t>
  </si>
  <si>
    <t>·         Statistik på månadsfrekvens för utrikeshandel samt bytes- och handelsbalanssaldo</t>
  </si>
  <si>
    <t>·         Statistik på månadsfrekvens för enkätbaserade undersökningar av näringslivskonfidens</t>
  </si>
  <si>
    <t>·         Statistik på månadsfrekvens för enkätbaserade undersökningar av hushållskonfidens</t>
  </si>
  <si>
    <t>5.1.1 - 3</t>
  </si>
  <si>
    <t>Bör</t>
  </si>
  <si>
    <t>·         Statistik på månadsfrekvens för enkätbaserade undersökningar av näringslivs-konfidens</t>
  </si>
  <si>
    <t>Australien</t>
  </si>
  <si>
    <t>Chile</t>
  </si>
  <si>
    <t>Colombia</t>
  </si>
  <si>
    <t>Costa Rica</t>
  </si>
  <si>
    <t>Estland</t>
  </si>
  <si>
    <t>Grekland</t>
  </si>
  <si>
    <t>Island</t>
  </si>
  <si>
    <t>Israel</t>
  </si>
  <si>
    <t>Kroatien</t>
  </si>
  <si>
    <t>Lettland</t>
  </si>
  <si>
    <t>Litauen</t>
  </si>
  <si>
    <t>Luxemburg</t>
  </si>
  <si>
    <t>Mexiko</t>
  </si>
  <si>
    <t>Nya Zeeland</t>
  </si>
  <si>
    <t>Polen</t>
  </si>
  <si>
    <t>Slovakien</t>
  </si>
  <si>
    <t>Slovenien</t>
  </si>
  <si>
    <t>Sydkorea</t>
  </si>
  <si>
    <t>Tjeckien</t>
  </si>
  <si>
    <t xml:space="preserve">Turkiet </t>
  </si>
  <si>
    <t xml:space="preserve">Ungern </t>
  </si>
  <si>
    <t>Brasilien</t>
  </si>
  <si>
    <t>Kina</t>
  </si>
  <si>
    <t xml:space="preserve">Indien </t>
  </si>
  <si>
    <t>Ryssland</t>
  </si>
  <si>
    <t>Bulgarien</t>
  </si>
  <si>
    <t>Cypern</t>
  </si>
  <si>
    <t xml:space="preserve">Malta </t>
  </si>
  <si>
    <t>Rumänien</t>
  </si>
  <si>
    <t>I ovan tabell, markera för varje land och punkt huruvida kravet uppfylls.</t>
  </si>
  <si>
    <t>5.1.2</t>
  </si>
  <si>
    <t>Tidsserier över finansiell ekonomi</t>
  </si>
  <si>
    <t>5.1.2 - 1</t>
  </si>
  <si>
    <t>För samtliga länder i lista B ska databasen innehålla tidsserier för dagsnoteringar för nedanstående variabler, i den utsträckning tidsserierna publiceras av respektive lands statistikmyndigheter eller annan statistikproducent.</t>
  </si>
  <si>
    <t>·         Börsindex</t>
  </si>
  <si>
    <t>·         Statspappersräntor med alla förekommande löptider</t>
  </si>
  <si>
    <t>·         Styrräntor</t>
  </si>
  <si>
    <t>5.1.2 - 2</t>
  </si>
  <si>
    <t>·         Statspappers-räntor med alla förekommande löptider</t>
  </si>
  <si>
    <t>5.1.2 - 3</t>
  </si>
  <si>
    <t>Databasen ska innehålla tidsserier för dagsnoteringar för nedanstående variabler, i den utsträckning tidsserierna publiceras av respektive lands statistikmyndigheter eller annan statistikproducent.</t>
  </si>
  <si>
    <t>·        Svenska växelkurser från Riksbanken.</t>
  </si>
  <si>
    <t>·        Dollarkurser mot samtliga officiella valutor i länderna i listorna specificerade i avsnitt 5.1 A, B, C och D samt för euroländer även den officiella valutan innan eurointrädet</t>
  </si>
  <si>
    <t>5.1.3</t>
  </si>
  <si>
    <t>Råvarupriser och råvaruprisindex</t>
  </si>
  <si>
    <t>5.1.3 - 1</t>
  </si>
  <si>
    <t>Databasen ska innehålla tidsserier för nedanstående variabler.</t>
  </si>
  <si>
    <t>·       Råoljepris, Brent, USD</t>
  </si>
  <si>
    <t>·       Terminer råoljepris, Brent. Löptider 1 månad–3 år</t>
  </si>
  <si>
    <t>5.1.3 - 2</t>
  </si>
  <si>
    <t>·       Kopparpriset på London Metal Exchange, USD</t>
  </si>
  <si>
    <t>·       Aluminiumpriset på London Metal Exchange, USD</t>
  </si>
  <si>
    <t>·       Zinkpriset på London Metal Exchange, USD</t>
  </si>
  <si>
    <t>·       Råoljepris, WTI, USD.</t>
  </si>
  <si>
    <t>5.1.3 - 3</t>
  </si>
  <si>
    <t>·       Råoljepris, WTI, USD</t>
  </si>
  <si>
    <t>·       Naturgaspris, Dutch TTF, på Intercontinental Exchange (ICE), EUR</t>
  </si>
  <si>
    <t>5.1.4</t>
  </si>
  <si>
    <t>Tidsserier från internationella organisationer</t>
  </si>
  <si>
    <t>5.1.4 - 1</t>
  </si>
  <si>
    <r>
      <t xml:space="preserve">Databasen </t>
    </r>
    <r>
      <rPr>
        <b/>
        <sz val="11"/>
        <color theme="1"/>
        <rFont val="Calibri"/>
        <family val="2"/>
        <scheme val="minor"/>
      </rPr>
      <t>ska</t>
    </r>
    <r>
      <rPr>
        <sz val="11"/>
        <color theme="1"/>
        <rFont val="Calibri"/>
        <family val="2"/>
        <scheme val="minor"/>
      </rPr>
      <t xml:space="preserve"> innehålla följande datamängder från internationella organisationer:</t>
    </r>
  </si>
  <si>
    <t>·       OECD, Economic Outlook</t>
  </si>
  <si>
    <t>·       OECD, Main Economic Indicators</t>
  </si>
  <si>
    <t>·       IMF, World Economic Outlook</t>
  </si>
  <si>
    <t>·       Världsbanken, World Development Indicators</t>
  </si>
  <si>
    <t>5.1.4 - 2</t>
  </si>
  <si>
    <t>5.1.4 - 3</t>
  </si>
  <si>
    <t>5.1.5</t>
  </si>
  <si>
    <t>Övriga tidsserier</t>
  </si>
  <si>
    <t>5.1.5 - 1</t>
  </si>
  <si>
    <t>Bostadslåneräntor från Nordea, Swedbank, SEB, Handelsbanken och SBAB för minst 6 löptider per bolåneinstitut eller bank, i den utsträckning respektive bolåneinstitut eller bank publicerar sådana.</t>
  </si>
  <si>
    <t>5.1.5 - 2</t>
  </si>
  <si>
    <t>5.1.5 - 3</t>
  </si>
  <si>
    <t>Spotpriser i kronor och euro på dagsfrekvens från elmarknaden Nordpool för systempriset samt de fyra svenska elprisområdena (Luleå, Malmö, Stockholm och Sundsvall dvs SE1, SE2, SE3, SE4).</t>
  </si>
  <si>
    <t>5.1.5 - 4</t>
  </si>
  <si>
    <t>5.1.5 - 5</t>
  </si>
  <si>
    <t>Databasen bör innehålla tidsserie för nedanstående variabel</t>
  </si>
  <si>
    <t>Laxpriser enligt Fishpool</t>
  </si>
  <si>
    <t>5.3</t>
  </si>
  <si>
    <t>Funktionalitet</t>
  </si>
  <si>
    <t>5.3.1</t>
  </si>
  <si>
    <t>Uppdateringar och dokumentation av tidsserier i databasen</t>
  </si>
  <si>
    <t>5.3.1 - 1</t>
  </si>
  <si>
    <t>När en originaldataproducent publicerar nya data ska databasen uppdateras senast inom 24 timmar.</t>
  </si>
  <si>
    <t>5.3.1 - 2</t>
  </si>
  <si>
    <t>5.3.1 - 3</t>
  </si>
  <si>
    <t>Till varje serie i databasen ska det genom metadata finnas dokumentation med en kortfattad beskrivning av seriens innehåll, frekvens och källa.</t>
  </si>
  <si>
    <t>5.3.2</t>
  </si>
  <si>
    <t>Metoder för tillgång till databasen med mera</t>
  </si>
  <si>
    <t>5.3.2 - 1</t>
  </si>
  <si>
    <t>Databasen ska tillhandahållas i en fristående applikation, det vill säga inte enbart i form av tillgång till en webbplats.</t>
  </si>
  <si>
    <t>5.3.2 - 2</t>
  </si>
  <si>
    <t>Användaren ska i applikationen kunna bläddra bland tidsserier i leverantörens databas, se tidsseriernas metadata.</t>
  </si>
  <si>
    <t>5.3.2 - 3</t>
  </si>
  <si>
    <t>Leverantörens databas ska kunna öppnas som en databas i Eviews. Detta ska kunna göras dels interaktivt (det vill säga med menyval i Eviews), dels med hjälp av förprogrammerade rutiner i Eviews programmeringsspråk.</t>
  </si>
  <si>
    <t>5.3.2 - 4</t>
  </si>
  <si>
    <t>5.3.3</t>
  </si>
  <si>
    <t>Användarstöd med mera</t>
  </si>
  <si>
    <t>5.3.3 - 1</t>
  </si>
  <si>
    <t>Gränssnittet ska vara på svenska eller engelska.</t>
  </si>
  <si>
    <t>5.3.3 - 2</t>
  </si>
  <si>
    <t>Leverantören ska tillhandahålla en elektronisk användarhandledning gällande handhavande av databas, gränssnitt och den övriga funktionalitet som beskrivs i denna kravspecifikation på svenska eller engelska</t>
  </si>
  <si>
    <t>5.3.3 - 3</t>
  </si>
  <si>
    <t>5.3.3 - 4</t>
  </si>
  <si>
    <t>Då en fråga inkommit till användarstödet ska leverantören återkomma angående frågan inom ett dygn, beräknat under arbetsdagar.</t>
  </si>
  <si>
    <t>5.3.4</t>
  </si>
  <si>
    <t>Annan funktionalitet</t>
  </si>
  <si>
    <t>5.3.4 - 1</t>
  </si>
  <si>
    <t>Det bör vara möjligt att direkt i applikationen med hjälp av ett formelspråk eller på annat sätt beräkna matematiska funktioner och uttryck av serier.</t>
  </si>
  <si>
    <t>5.3.4 - 2</t>
  </si>
  <si>
    <t>Det bör vara möjligt att direkt i applikationen beräkna förändringstal (procentuella och faktiska) för serier, beräkna glidande medelvärden för serier, säsongsrensa serier och indexera serier.</t>
  </si>
  <si>
    <t>5.3.4 - 3</t>
  </si>
  <si>
    <t>Det ska vara möjligt att direkt i applikationen skapa tidsseriediagram och tabeller.</t>
  </si>
  <si>
    <t>5.3.4-4</t>
  </si>
  <si>
    <t>Det bör vara möjligt att ladda upp egna tidsserier för användning i applikationen.</t>
  </si>
  <si>
    <t>Bilaga 1c - Utvärdering</t>
  </si>
  <si>
    <t>Anbudgivande företag</t>
  </si>
  <si>
    <t>Anbudssumma</t>
  </si>
  <si>
    <t>Avdrag för börkrav</t>
  </si>
  <si>
    <t>Utvärderingsbelopp (jämförelsetal)</t>
  </si>
  <si>
    <t>o Arbetsmarknad</t>
  </si>
  <si>
    <t>·       Eurostat, statistik för följande teman/områden :</t>
  </si>
  <si>
    <t>·        De svenska effektiva växelkursindexen KIX från Riksbanken</t>
  </si>
  <si>
    <t xml:space="preserve">·       The Economist, råvaruindex (All items index), USD </t>
  </si>
  <si>
    <t>·       The Economist, livsmedelsindex (food index), USD</t>
  </si>
  <si>
    <t xml:space="preserve">·      The Economist, industriella råvaror (All Industrials index), USD </t>
  </si>
  <si>
    <t>·       The Economist, metallindex  (Metals index), USD</t>
  </si>
  <si>
    <t>·        Interbankräntor eller motsvarande för Sverige, euroområdet (som aggregat), Japan, Storbritannien och USA.</t>
  </si>
  <si>
    <t>o Population och demografi</t>
  </si>
  <si>
    <t>o Konsumentpriser</t>
  </si>
  <si>
    <t>För samtliga länder och euroområdet i lista A (ovan) ska databasen innehålla tidsserier för samtliga nedanstående punkter, i den utsträckning tidsserier för dessa publiceras av respektive lands statistikmyndigheter.</t>
  </si>
  <si>
    <t>5.2</t>
  </si>
  <si>
    <t>Tekniska specifikationer</t>
  </si>
  <si>
    <t>1. Programmet ska uppfylla samtliga ställda krav i detta dokument under operativsystemet Windows 11.</t>
  </si>
  <si>
    <t>2. När krav på kompatibilitet med andra programvaror nämns i detta dokument avses följande versioner:</t>
  </si>
  <si>
    <t xml:space="preserve">  Eviews: Eviews 14 Enterprise Edition (eller senare).</t>
  </si>
  <si>
    <t xml:space="preserve">  Excel: Microsoft Excel 365</t>
  </si>
  <si>
    <t xml:space="preserve">Leverantören ska tillhandahålla användarstöd gällande dels handhavande av databas, gränssnitt och den övriga funktionalitet som beskrivs i denna kravspecifikation, dels databasens innehåll på svenska eller engelska via epost. </t>
  </si>
  <si>
    <t xml:space="preserve">Terminspriser i euro på dagsfrekvens för den nordiska elmarknaden med tillgängliga löptider.Terminer ska finnas i tidsserieformat med rullande positioner: första position, andra position, m.m. </t>
  </si>
  <si>
    <r>
      <rPr>
        <sz val="11"/>
        <color rgb="FF000000"/>
        <rFont val="Calibri"/>
      </rPr>
      <t>Drivmedelspriser i kronor på dagsfrekvens för bensin 95 oktan, diesel och E85 (etanol) från minst ett bensinbolag,</t>
    </r>
    <r>
      <rPr>
        <i/>
        <sz val="11"/>
        <color rgb="FFFF0000"/>
        <rFont val="Calibri"/>
      </rPr>
      <t xml:space="preserve"> </t>
    </r>
    <r>
      <rPr>
        <sz val="11"/>
        <color rgb="FFC00000"/>
        <rFont val="Calibri"/>
      </rPr>
      <t>i den utsträckning data finns tillgängligt.</t>
    </r>
  </si>
  <si>
    <t>o Nationalräkenskaper</t>
  </si>
  <si>
    <t>Nyttjanderätt enligt avtal för 8 licenser, år 4 (option)</t>
  </si>
  <si>
    <t>Nyttjanderätt enligt avtal, per separat beställd tillkommande licens. (Option), år 4</t>
  </si>
  <si>
    <t>• Organisation – tillgång till resurser för utbildning av KI:s användare</t>
  </si>
  <si>
    <t>När en originaldataproducent publicerar nya data bör databasen uppdateras senast inom en timme. Om detta krav är uppfyllt avräknas 200.000 kronor från anbudssumman.</t>
  </si>
  <si>
    <t>När leverantörens databas öppnas som en databas i Eviews, bör en namngiven tidsseries frekvens, start- och slutperiod samt ""när serien senast uppdaterades" kunna hämtas med kommandot @wquery. Om detta krav är uppfyllt avräknas 50.000 kronor på anbudssumman.</t>
  </si>
  <si>
    <t>Databasen bör innehålla följande datamängd. 30.000 kronor avräknas från anbudssumman vid utvärderingen om databasen innehåller datamängden: BIS: effective exchange rates, total debt securities, property prices.</t>
  </si>
  <si>
    <r>
      <t xml:space="preserve">Databasen </t>
    </r>
    <r>
      <rPr>
        <b/>
        <sz val="11"/>
        <color theme="1"/>
        <rFont val="Calibri"/>
        <family val="2"/>
        <scheme val="minor"/>
      </rPr>
      <t>bör</t>
    </r>
    <r>
      <rPr>
        <sz val="11"/>
        <color theme="1"/>
        <rFont val="Calibri"/>
        <family val="2"/>
        <scheme val="minor"/>
      </rPr>
      <t xml:space="preserve"> innehålla terminspriser för nedanstående variabler. För var och en av dessa tidsserier avräknas 6.000 kronor från anbudssumman vid utvärderingen.</t>
    </r>
  </si>
  <si>
    <r>
      <t xml:space="preserve">Databasen </t>
    </r>
    <r>
      <rPr>
        <b/>
        <sz val="11"/>
        <color theme="1"/>
        <rFont val="Calibri"/>
        <family val="2"/>
        <scheme val="minor"/>
      </rPr>
      <t>bör</t>
    </r>
    <r>
      <rPr>
        <sz val="11"/>
        <color theme="1"/>
        <rFont val="Calibri"/>
        <family val="2"/>
        <scheme val="minor"/>
      </rPr>
      <t xml:space="preserve"> innehålla tidsserier för nedanstående variabler. För var och en av dessa tidsserier avräknas 6.000 kronor från anbudssumman vid utvärderingen.</t>
    </r>
  </si>
  <si>
    <r>
      <t xml:space="preserve">Databasen </t>
    </r>
    <r>
      <rPr>
        <b/>
        <sz val="11"/>
        <color theme="1"/>
        <rFont val="Calibri"/>
        <family val="2"/>
        <scheme val="minor"/>
      </rPr>
      <t>bör</t>
    </r>
    <r>
      <rPr>
        <sz val="11"/>
        <color theme="1"/>
        <rFont val="Calibri"/>
        <family val="2"/>
        <scheme val="minor"/>
      </rPr>
      <t xml:space="preserve"> därutöver innehålla tidsserier för dagsnoteringar för dessa variabler för samtliga länder i lista C, i den utsträckning tidsserierna publiceras av respektive lands statistikmyndigheter eller annan statistikproducent. För varje nedanstående punkt avräknas 1.200 kronor per land från anbudssumman vid utvärderingen.</t>
    </r>
  </si>
  <si>
    <t>Databasen bör därutöver innehålla tidsserier för dessa punkter för samtliga länder i tabellen nedan, i den utsträckning tidsserier för dessa publiceras av respektive lands statistikmyndigheter eller annan statistikproducent. För varje nedanstående punkt och land avräknas 1.200 kronor från anbudssumman vid utvärderingen.</t>
  </si>
  <si>
    <t>Databasen bör innehålla följande datamängd. 60.000 kronor avräknas från anbudssumman vid utvärderingen om databasen innehåller datamängden: PMI från S&amp;P Global för USA, Euroområdet, Storbritannien för de senaste tre åren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</si>
</sst>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i/>
      <sz val="11"/>
      <color rgb="FFFF0000"/>
      <name val="Calibri"/>
    </font>
    <font>
      <sz val="11"/>
      <color rgb="FFC00000"/>
      <name val="Calibri"/>
    </font>
    <font>
      <sz val="11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7" xfId="0" applyBorder="1" applyAlignment="1">
      <alignment horizontal="left" vertical="center" indent="15"/>
    </xf>
    <xf numFmtId="0" fontId="0" fillId="0" borderId="9" xfId="0" applyBorder="1" applyAlignment="1">
      <alignment horizontal="left" vertical="center" indent="15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/>
    <xf numFmtId="0" fontId="0" fillId="2" borderId="8" xfId="0" applyFill="1" applyBorder="1"/>
    <xf numFmtId="0" fontId="0" fillId="2" borderId="7" xfId="0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vertical="top" wrapText="1"/>
    </xf>
    <xf numFmtId="0" fontId="2" fillId="3" borderId="0" xfId="0" applyFont="1" applyFill="1"/>
    <xf numFmtId="0" fontId="0" fillId="3" borderId="0" xfId="0" applyFill="1" applyAlignment="1">
      <alignment horizontal="left" vertical="center" indent="1"/>
    </xf>
    <xf numFmtId="0" fontId="0" fillId="0" borderId="0" xfId="0" applyAlignment="1" applyProtection="1">
      <alignment vertical="top" wrapText="1"/>
      <protection locked="0"/>
    </xf>
    <xf numFmtId="3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1" xfId="0" applyFill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3" fontId="0" fillId="3" borderId="1" xfId="0" applyNumberFormat="1" applyFill="1" applyBorder="1" applyAlignment="1">
      <alignment horizontal="right" vertical="top"/>
    </xf>
    <xf numFmtId="0" fontId="0" fillId="4" borderId="0" xfId="0" applyFill="1" applyAlignment="1">
      <alignment horizontal="center" vertical="center"/>
    </xf>
    <xf numFmtId="0" fontId="8" fillId="7" borderId="0" xfId="2" applyFont="1" applyFill="1" applyAlignment="1">
      <alignment horizontal="center" vertical="center"/>
    </xf>
    <xf numFmtId="3" fontId="11" fillId="8" borderId="1" xfId="1" applyNumberFormat="1" applyFont="1" applyFill="1" applyBorder="1"/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left" vertical="top"/>
    </xf>
    <xf numFmtId="0" fontId="6" fillId="0" borderId="1" xfId="3" applyFont="1" applyFill="1" applyBorder="1"/>
    <xf numFmtId="0" fontId="6" fillId="0" borderId="0" xfId="3" applyFont="1" applyFill="1"/>
    <xf numFmtId="0" fontId="6" fillId="0" borderId="0" xfId="3" applyFont="1" applyFill="1" applyAlignment="1">
      <alignment horizontal="left" vertical="center" indent="3"/>
    </xf>
    <xf numFmtId="0" fontId="6" fillId="0" borderId="2" xfId="3" applyFont="1" applyFill="1" applyBorder="1" applyAlignment="1">
      <alignment horizontal="left" vertical="top" wrapText="1"/>
    </xf>
    <xf numFmtId="0" fontId="6" fillId="0" borderId="2" xfId="3" applyFont="1" applyFill="1" applyBorder="1" applyAlignment="1"/>
    <xf numFmtId="0" fontId="8" fillId="10" borderId="0" xfId="1" applyFont="1" applyFill="1" applyAlignment="1">
      <alignment horizontal="center" vertical="center"/>
    </xf>
    <xf numFmtId="3" fontId="8" fillId="10" borderId="0" xfId="1" applyNumberFormat="1" applyFont="1" applyFill="1" applyAlignment="1">
      <alignment horizontal="center"/>
    </xf>
    <xf numFmtId="0" fontId="2" fillId="8" borderId="13" xfId="0" applyFont="1" applyFill="1" applyBorder="1"/>
    <xf numFmtId="3" fontId="2" fillId="8" borderId="14" xfId="0" applyNumberFormat="1" applyFont="1" applyFill="1" applyBorder="1"/>
    <xf numFmtId="0" fontId="9" fillId="0" borderId="0" xfId="0" applyFont="1"/>
    <xf numFmtId="3" fontId="9" fillId="0" borderId="0" xfId="0" applyNumberFormat="1" applyFont="1"/>
    <xf numFmtId="0" fontId="13" fillId="0" borderId="0" xfId="4" applyAlignment="1">
      <alignment horizontal="left" vertical="top" wrapText="1"/>
    </xf>
    <xf numFmtId="12" fontId="0" fillId="11" borderId="1" xfId="0" applyNumberFormat="1" applyFill="1" applyBorder="1" applyAlignment="1" applyProtection="1">
      <alignment horizontal="center" vertical="top"/>
      <protection locked="0"/>
    </xf>
    <xf numFmtId="0" fontId="0" fillId="0" borderId="12" xfId="0" applyBorder="1"/>
    <xf numFmtId="12" fontId="6" fillId="11" borderId="1" xfId="3" applyNumberFormat="1" applyFont="1" applyFill="1" applyBorder="1" applyAlignment="1" applyProtection="1">
      <alignment horizontal="center" vertical="top"/>
      <protection locked="0"/>
    </xf>
    <xf numFmtId="12" fontId="6" fillId="11" borderId="2" xfId="3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Alignment="1">
      <alignment vertical="top" wrapText="1"/>
    </xf>
    <xf numFmtId="0" fontId="0" fillId="0" borderId="0" xfId="0" applyAlignment="1" applyProtection="1">
      <alignment horizontal="left"/>
      <protection locked="0"/>
    </xf>
    <xf numFmtId="0" fontId="6" fillId="0" borderId="1" xfId="3" applyFont="1" applyFill="1" applyBorder="1" applyAlignment="1">
      <alignment horizontal="left" vertical="top" wrapText="1"/>
    </xf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" fillId="2" borderId="0" xfId="0" applyFont="1" applyFill="1"/>
    <xf numFmtId="0" fontId="0" fillId="2" borderId="0" xfId="0" applyFill="1" applyAlignment="1">
      <alignment vertical="center"/>
    </xf>
    <xf numFmtId="0" fontId="15" fillId="0" borderId="0" xfId="0" applyFont="1"/>
    <xf numFmtId="0" fontId="0" fillId="0" borderId="1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0" fillId="0" borderId="3" xfId="0" applyBorder="1" applyAlignment="1">
      <alignment wrapText="1"/>
    </xf>
    <xf numFmtId="0" fontId="0" fillId="4" borderId="2" xfId="0" applyFill="1" applyBorder="1" applyAlignment="1">
      <alignment horizontal="left" vertical="center" wrapText="1"/>
    </xf>
    <xf numFmtId="0" fontId="0" fillId="4" borderId="1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1" fillId="0" borderId="0" xfId="0" applyFont="1" applyAlignment="1">
      <alignment vertical="top" wrapText="1"/>
    </xf>
    <xf numFmtId="0" fontId="6" fillId="0" borderId="0" xfId="3" applyFont="1" applyFill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</cellXfs>
  <cellStyles count="5">
    <cellStyle name="Bra" xfId="1" builtinId="26"/>
    <cellStyle name="Dålig" xfId="2" builtinId="27"/>
    <cellStyle name="Hyperlänk" xfId="4" builtinId="8"/>
    <cellStyle name="Neutral" xfId="3" builtinId="28"/>
    <cellStyle name="Normal" xfId="0" builtinId="0"/>
  </cellStyles>
  <dxfs count="88"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99FF99"/>
        </patternFill>
      </fill>
    </dxf>
    <dxf>
      <fill>
        <patternFill patternType="solid">
          <fgColor indexed="64"/>
          <bgColor theme="5" tint="0.59999389629810485"/>
        </patternFill>
      </fill>
    </dxf>
  </dxfs>
  <tableStyles count="0" defaultTableStyle="TableStyleMedium2" defaultPivotStyle="PivotStyleLight16"/>
  <colors>
    <mruColors>
      <color rgb="FFFFFF66"/>
      <color rgb="FFAFDC7E"/>
      <color rgb="FFFFFFCC"/>
      <color rgb="FF99FF99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2E33-7F4B-4765-8F56-50A320AEFB04}">
  <sheetPr codeName="Blad1"/>
  <dimension ref="A1:J124"/>
  <sheetViews>
    <sheetView zoomScaleNormal="100" workbookViewId="0">
      <pane ySplit="3" topLeftCell="A89" activePane="bottomLeft" state="frozen"/>
      <selection pane="bottomLeft" activeCell="C116" sqref="C116"/>
    </sheetView>
  </sheetViews>
  <sheetFormatPr defaultColWidth="0" defaultRowHeight="14.4" zeroHeight="1" x14ac:dyDescent="0.3"/>
  <cols>
    <col min="1" max="1" width="8.109375" style="45" customWidth="1"/>
    <col min="2" max="2" width="99.33203125" style="47" customWidth="1"/>
    <col min="3" max="3" width="40.109375" style="45" customWidth="1"/>
    <col min="4" max="4" width="9.109375" style="47" customWidth="1"/>
    <col min="5" max="16384" width="9.109375" style="42" hidden="1"/>
  </cols>
  <sheetData>
    <row r="1" spans="1:10" ht="44.25" customHeight="1" x14ac:dyDescent="0.3">
      <c r="B1" s="98"/>
    </row>
    <row r="2" spans="1:10" ht="18" x14ac:dyDescent="0.3">
      <c r="B2" s="46" t="s">
        <v>0</v>
      </c>
      <c r="C2" s="95" t="s">
        <v>1</v>
      </c>
    </row>
    <row r="3" spans="1:10" ht="18" x14ac:dyDescent="0.3">
      <c r="B3" s="46" t="s">
        <v>2</v>
      </c>
      <c r="C3" s="96">
        <f>C15</f>
        <v>0</v>
      </c>
      <c r="H3" s="64"/>
      <c r="I3" s="64"/>
      <c r="J3" s="64"/>
    </row>
    <row r="4" spans="1:10" x14ac:dyDescent="0.3"/>
    <row r="5" spans="1:10" customFormat="1" x14ac:dyDescent="0.3">
      <c r="A5" s="1"/>
      <c r="B5" s="99" t="s">
        <v>3</v>
      </c>
      <c r="C5" s="17"/>
    </row>
    <row r="6" spans="1:10" customFormat="1" x14ac:dyDescent="0.3">
      <c r="A6" s="1"/>
      <c r="B6" s="17" t="s">
        <v>4</v>
      </c>
      <c r="C6" s="17"/>
    </row>
    <row r="7" spans="1:10" customFormat="1" x14ac:dyDescent="0.3">
      <c r="A7" s="1"/>
      <c r="B7" s="100" t="s">
        <v>5</v>
      </c>
      <c r="C7" s="17"/>
    </row>
    <row r="8" spans="1:10" customFormat="1" x14ac:dyDescent="0.3">
      <c r="A8" s="1"/>
      <c r="B8" s="100" t="s">
        <v>6</v>
      </c>
      <c r="C8" s="17"/>
    </row>
    <row r="9" spans="1:10" customFormat="1" x14ac:dyDescent="0.3">
      <c r="A9" s="1"/>
      <c r="B9" s="100" t="s">
        <v>7</v>
      </c>
      <c r="C9" s="17"/>
    </row>
    <row r="10" spans="1:10" customFormat="1" x14ac:dyDescent="0.3">
      <c r="A10" s="1"/>
    </row>
    <row r="11" spans="1:10" customFormat="1" x14ac:dyDescent="0.3">
      <c r="A11" s="1"/>
    </row>
    <row r="12" spans="1:10" ht="18" x14ac:dyDescent="0.3">
      <c r="A12" s="48">
        <v>1</v>
      </c>
      <c r="B12" s="46" t="s">
        <v>8</v>
      </c>
      <c r="D12" s="42"/>
    </row>
    <row r="13" spans="1:10" ht="15.6" x14ac:dyDescent="0.3">
      <c r="A13" s="49" t="s">
        <v>9</v>
      </c>
      <c r="B13" s="50" t="s">
        <v>10</v>
      </c>
      <c r="C13" s="49"/>
      <c r="D13" s="42"/>
    </row>
    <row r="14" spans="1:10" x14ac:dyDescent="0.3">
      <c r="D14" s="42"/>
    </row>
    <row r="15" spans="1:10" x14ac:dyDescent="0.3">
      <c r="B15" s="47" t="s">
        <v>11</v>
      </c>
      <c r="C15" s="58"/>
      <c r="D15" s="42"/>
    </row>
    <row r="16" spans="1:10" x14ac:dyDescent="0.3">
      <c r="B16" s="47" t="s">
        <v>12</v>
      </c>
      <c r="C16" s="58"/>
    </row>
    <row r="17" spans="1:3" x14ac:dyDescent="0.3">
      <c r="B17" s="47" t="s">
        <v>13</v>
      </c>
      <c r="C17" s="58"/>
    </row>
    <row r="18" spans="1:3" x14ac:dyDescent="0.3">
      <c r="A18" s="105"/>
      <c r="B18" s="47" t="s">
        <v>14</v>
      </c>
      <c r="C18" s="58"/>
    </row>
    <row r="19" spans="1:3" x14ac:dyDescent="0.3">
      <c r="A19" s="105"/>
      <c r="B19" s="47" t="s">
        <v>15</v>
      </c>
      <c r="C19" s="58"/>
    </row>
    <row r="20" spans="1:3" x14ac:dyDescent="0.3">
      <c r="A20" s="105"/>
      <c r="B20" s="47" t="s">
        <v>16</v>
      </c>
      <c r="C20" s="58"/>
    </row>
    <row r="21" spans="1:3" x14ac:dyDescent="0.3">
      <c r="A21" s="105"/>
      <c r="B21" s="47" t="s">
        <v>17</v>
      </c>
      <c r="C21" s="58"/>
    </row>
    <row r="22" spans="1:3" x14ac:dyDescent="0.3">
      <c r="B22" s="47" t="s">
        <v>15</v>
      </c>
      <c r="C22" s="58"/>
    </row>
    <row r="23" spans="1:3" x14ac:dyDescent="0.3">
      <c r="B23" s="47" t="s">
        <v>16</v>
      </c>
      <c r="C23" s="58"/>
    </row>
    <row r="24" spans="1:3" x14ac:dyDescent="0.3"/>
    <row r="25" spans="1:3" ht="28.8" x14ac:dyDescent="0.3">
      <c r="B25" s="51" t="s">
        <v>18</v>
      </c>
      <c r="C25" s="59"/>
    </row>
    <row r="26" spans="1:3" x14ac:dyDescent="0.3">
      <c r="A26" s="45" t="s">
        <v>19</v>
      </c>
    </row>
    <row r="27" spans="1:3" ht="15.6" x14ac:dyDescent="0.3">
      <c r="A27" s="49" t="s">
        <v>20</v>
      </c>
      <c r="B27" s="50" t="s">
        <v>21</v>
      </c>
      <c r="C27" s="61" t="s">
        <v>22</v>
      </c>
    </row>
    <row r="28" spans="1:3" x14ac:dyDescent="0.3">
      <c r="B28" s="51" t="s">
        <v>23</v>
      </c>
      <c r="C28" s="87"/>
    </row>
    <row r="29" spans="1:3" ht="28.8" x14ac:dyDescent="0.3">
      <c r="B29" s="51" t="s">
        <v>24</v>
      </c>
      <c r="C29" s="59"/>
    </row>
    <row r="30" spans="1:3" x14ac:dyDescent="0.3"/>
    <row r="31" spans="1:3" ht="15.6" x14ac:dyDescent="0.3">
      <c r="A31" s="49" t="s">
        <v>25</v>
      </c>
      <c r="B31" s="50" t="s">
        <v>26</v>
      </c>
      <c r="C31" s="61" t="s">
        <v>27</v>
      </c>
    </row>
    <row r="32" spans="1:3" x14ac:dyDescent="0.3">
      <c r="B32" s="51" t="s">
        <v>28</v>
      </c>
      <c r="C32" s="87"/>
    </row>
    <row r="33" spans="1:3" x14ac:dyDescent="0.3"/>
    <row r="34" spans="1:3" ht="113.25" customHeight="1" x14ac:dyDescent="0.3">
      <c r="B34" s="57"/>
    </row>
    <row r="35" spans="1:3" x14ac:dyDescent="0.3">
      <c r="A35" s="45" t="s">
        <v>29</v>
      </c>
    </row>
    <row r="36" spans="1:3" ht="28.8" x14ac:dyDescent="0.3">
      <c r="B36" s="56" t="s">
        <v>30</v>
      </c>
      <c r="C36" s="59"/>
    </row>
    <row r="37" spans="1:3" x14ac:dyDescent="0.3">
      <c r="A37" s="45" t="s">
        <v>19</v>
      </c>
    </row>
    <row r="38" spans="1:3" ht="18" x14ac:dyDescent="0.3">
      <c r="A38" s="48">
        <v>2</v>
      </c>
      <c r="B38" s="46" t="s">
        <v>31</v>
      </c>
    </row>
    <row r="39" spans="1:3" ht="15.6" x14ac:dyDescent="0.3">
      <c r="A39" s="49" t="s">
        <v>32</v>
      </c>
      <c r="B39" s="50" t="s">
        <v>33</v>
      </c>
      <c r="C39" s="61" t="s">
        <v>22</v>
      </c>
    </row>
    <row r="40" spans="1:3" ht="28.8" x14ac:dyDescent="0.3">
      <c r="B40" s="51" t="s">
        <v>34</v>
      </c>
      <c r="C40" s="87"/>
    </row>
    <row r="41" spans="1:3" x14ac:dyDescent="0.3">
      <c r="B41" s="84"/>
    </row>
    <row r="42" spans="1:3" x14ac:dyDescent="0.3"/>
    <row r="43" spans="1:3" x14ac:dyDescent="0.3">
      <c r="B43" s="56" t="s">
        <v>35</v>
      </c>
    </row>
    <row r="44" spans="1:3" x14ac:dyDescent="0.3"/>
    <row r="45" spans="1:3" ht="15.6" x14ac:dyDescent="0.3">
      <c r="A45" s="49" t="s">
        <v>36</v>
      </c>
      <c r="B45" s="50" t="s">
        <v>37</v>
      </c>
      <c r="C45" s="61" t="s">
        <v>22</v>
      </c>
    </row>
    <row r="46" spans="1:3" ht="28.8" x14ac:dyDescent="0.3">
      <c r="B46" s="51" t="s">
        <v>38</v>
      </c>
      <c r="C46" s="87"/>
    </row>
    <row r="47" spans="1:3" x14ac:dyDescent="0.3"/>
    <row r="48" spans="1:3" ht="43.2" x14ac:dyDescent="0.3">
      <c r="B48" s="56" t="s">
        <v>39</v>
      </c>
      <c r="C48" s="59"/>
    </row>
    <row r="49" spans="1:3" x14ac:dyDescent="0.3"/>
    <row r="50" spans="1:3" ht="15.6" x14ac:dyDescent="0.3">
      <c r="A50" s="49" t="s">
        <v>40</v>
      </c>
      <c r="B50" s="50" t="s">
        <v>41</v>
      </c>
      <c r="C50" s="61" t="s">
        <v>22</v>
      </c>
    </row>
    <row r="51" spans="1:3" ht="43.2" x14ac:dyDescent="0.3">
      <c r="B51" s="51" t="s">
        <v>42</v>
      </c>
      <c r="C51" s="87"/>
    </row>
    <row r="52" spans="1:3" ht="43.2" x14ac:dyDescent="0.3">
      <c r="B52" s="51" t="s">
        <v>43</v>
      </c>
      <c r="C52" s="59"/>
    </row>
    <row r="53" spans="1:3" ht="28.8" x14ac:dyDescent="0.3">
      <c r="B53" s="51" t="s">
        <v>44</v>
      </c>
      <c r="C53" s="59"/>
    </row>
    <row r="54" spans="1:3" x14ac:dyDescent="0.3">
      <c r="A54" s="45" t="s">
        <v>29</v>
      </c>
    </row>
    <row r="55" spans="1:3" x14ac:dyDescent="0.3">
      <c r="B55" s="56" t="s">
        <v>45</v>
      </c>
    </row>
    <row r="56" spans="1:3" x14ac:dyDescent="0.3"/>
    <row r="57" spans="1:3" ht="15.6" x14ac:dyDescent="0.3">
      <c r="A57" s="49" t="s">
        <v>46</v>
      </c>
      <c r="B57" s="50" t="s">
        <v>47</v>
      </c>
    </row>
    <row r="58" spans="1:3" x14ac:dyDescent="0.3">
      <c r="A58" s="52" t="s">
        <v>48</v>
      </c>
      <c r="B58" s="53" t="s">
        <v>49</v>
      </c>
      <c r="C58" s="61" t="s">
        <v>22</v>
      </c>
    </row>
    <row r="59" spans="1:3" x14ac:dyDescent="0.3">
      <c r="B59" s="51" t="s">
        <v>50</v>
      </c>
      <c r="C59" s="87"/>
    </row>
    <row r="60" spans="1:3" x14ac:dyDescent="0.3"/>
    <row r="61" spans="1:3" ht="28.8" x14ac:dyDescent="0.3">
      <c r="B61" s="56" t="s">
        <v>51</v>
      </c>
      <c r="C61" s="59"/>
    </row>
    <row r="62" spans="1:3" x14ac:dyDescent="0.3">
      <c r="B62" s="56" t="s">
        <v>52</v>
      </c>
      <c r="C62" s="59"/>
    </row>
    <row r="63" spans="1:3" x14ac:dyDescent="0.3">
      <c r="B63" s="56" t="s">
        <v>53</v>
      </c>
      <c r="C63" s="59"/>
    </row>
    <row r="64" spans="1:3" x14ac:dyDescent="0.3">
      <c r="B64" s="56" t="s">
        <v>54</v>
      </c>
      <c r="C64" s="59"/>
    </row>
    <row r="65" spans="1:4" x14ac:dyDescent="0.3">
      <c r="B65" s="56" t="s">
        <v>270</v>
      </c>
      <c r="C65" s="59"/>
    </row>
    <row r="66" spans="1:4" x14ac:dyDescent="0.3"/>
    <row r="67" spans="1:4" x14ac:dyDescent="0.3">
      <c r="A67" s="52" t="s">
        <v>55</v>
      </c>
      <c r="B67" s="53" t="s">
        <v>56</v>
      </c>
      <c r="C67" s="61" t="s">
        <v>22</v>
      </c>
    </row>
    <row r="68" spans="1:4" ht="28.8" x14ac:dyDescent="0.3">
      <c r="B68" s="51" t="s">
        <v>57</v>
      </c>
      <c r="C68" s="87"/>
    </row>
    <row r="69" spans="1:4" x14ac:dyDescent="0.3">
      <c r="B69" s="51"/>
      <c r="C69" s="59"/>
    </row>
    <row r="70" spans="1:4" ht="28.8" x14ac:dyDescent="0.3">
      <c r="A70" s="45" t="s">
        <v>29</v>
      </c>
      <c r="B70" s="56" t="s">
        <v>58</v>
      </c>
      <c r="C70" s="59"/>
    </row>
    <row r="71" spans="1:4" x14ac:dyDescent="0.3"/>
    <row r="72" spans="1:4" ht="15.6" x14ac:dyDescent="0.3">
      <c r="A72" s="49" t="s">
        <v>59</v>
      </c>
      <c r="B72" s="50" t="s">
        <v>60</v>
      </c>
      <c r="C72" s="61" t="s">
        <v>22</v>
      </c>
    </row>
    <row r="73" spans="1:4" ht="43.2" x14ac:dyDescent="0.3">
      <c r="B73" s="51" t="s">
        <v>61</v>
      </c>
      <c r="C73" s="87"/>
    </row>
    <row r="74" spans="1:4" x14ac:dyDescent="0.3">
      <c r="B74" s="51"/>
      <c r="C74" s="59"/>
    </row>
    <row r="75" spans="1:4" ht="43.2" x14ac:dyDescent="0.3">
      <c r="B75" s="51" t="s">
        <v>62</v>
      </c>
      <c r="C75" s="59"/>
    </row>
    <row r="76" spans="1:4" x14ac:dyDescent="0.3">
      <c r="B76" s="51"/>
      <c r="C76" s="59"/>
    </row>
    <row r="77" spans="1:4" s="55" customFormat="1" ht="28.8" x14ac:dyDescent="0.3">
      <c r="A77" s="54"/>
      <c r="B77" s="56" t="s">
        <v>63</v>
      </c>
      <c r="C77" s="59"/>
      <c r="D77" s="44"/>
    </row>
    <row r="78" spans="1:4" x14ac:dyDescent="0.3"/>
    <row r="79" spans="1:4" x14ac:dyDescent="0.3"/>
    <row r="80" spans="1:4" ht="15.6" x14ac:dyDescent="0.3">
      <c r="A80" s="49" t="s">
        <v>64</v>
      </c>
      <c r="B80" s="50" t="s">
        <v>65</v>
      </c>
      <c r="C80" s="61" t="s">
        <v>22</v>
      </c>
    </row>
    <row r="81" spans="1:3" ht="28.8" x14ac:dyDescent="0.3">
      <c r="B81" s="51" t="s">
        <v>66</v>
      </c>
      <c r="C81" s="87"/>
    </row>
    <row r="82" spans="1:3" ht="28.8" x14ac:dyDescent="0.3">
      <c r="B82" s="51" t="s">
        <v>67</v>
      </c>
      <c r="C82" s="59"/>
    </row>
    <row r="83" spans="1:3" x14ac:dyDescent="0.3">
      <c r="B83" s="51"/>
      <c r="C83" s="59"/>
    </row>
    <row r="84" spans="1:3" ht="28.8" x14ac:dyDescent="0.3">
      <c r="B84" s="56" t="s">
        <v>68</v>
      </c>
      <c r="C84" s="59"/>
    </row>
    <row r="85" spans="1:3" x14ac:dyDescent="0.3"/>
    <row r="86" spans="1:3" x14ac:dyDescent="0.3">
      <c r="A86" s="45" t="s">
        <v>19</v>
      </c>
    </row>
    <row r="87" spans="1:3" ht="18" x14ac:dyDescent="0.3">
      <c r="A87" s="48">
        <v>3</v>
      </c>
      <c r="B87" s="46" t="s">
        <v>69</v>
      </c>
    </row>
    <row r="88" spans="1:3" ht="15.6" x14ac:dyDescent="0.3">
      <c r="A88" s="49" t="s">
        <v>70</v>
      </c>
      <c r="B88" s="50" t="s">
        <v>71</v>
      </c>
      <c r="C88" s="61" t="s">
        <v>22</v>
      </c>
    </row>
    <row r="89" spans="1:3" ht="43.2" x14ac:dyDescent="0.3">
      <c r="B89" s="51" t="s">
        <v>72</v>
      </c>
      <c r="C89" s="87"/>
    </row>
    <row r="90" spans="1:3" ht="28.8" x14ac:dyDescent="0.3">
      <c r="B90" s="51" t="s">
        <v>73</v>
      </c>
      <c r="C90" s="59"/>
    </row>
    <row r="91" spans="1:3" x14ac:dyDescent="0.3">
      <c r="B91" s="51"/>
      <c r="C91" s="59"/>
    </row>
    <row r="92" spans="1:3" x14ac:dyDescent="0.3">
      <c r="B92" s="56" t="s">
        <v>74</v>
      </c>
      <c r="C92" s="59"/>
    </row>
    <row r="93" spans="1:3" x14ac:dyDescent="0.3"/>
    <row r="94" spans="1:3" ht="15.6" x14ac:dyDescent="0.3">
      <c r="A94" s="49" t="s">
        <v>75</v>
      </c>
      <c r="B94" s="50" t="s">
        <v>76</v>
      </c>
      <c r="C94" s="61" t="s">
        <v>22</v>
      </c>
    </row>
    <row r="95" spans="1:3" x14ac:dyDescent="0.3">
      <c r="B95" s="51" t="s">
        <v>77</v>
      </c>
      <c r="C95" s="87"/>
    </row>
    <row r="96" spans="1:3" x14ac:dyDescent="0.3">
      <c r="C96" s="59"/>
    </row>
    <row r="97" spans="1:3" x14ac:dyDescent="0.3">
      <c r="A97" s="45" t="s">
        <v>78</v>
      </c>
      <c r="B97" s="51"/>
      <c r="C97" s="59"/>
    </row>
    <row r="98" spans="1:3" ht="28.8" x14ac:dyDescent="0.3">
      <c r="B98" s="56" t="s">
        <v>79</v>
      </c>
      <c r="C98" s="59"/>
    </row>
    <row r="99" spans="1:3" x14ac:dyDescent="0.3"/>
    <row r="100" spans="1:3" ht="15.6" x14ac:dyDescent="0.3">
      <c r="A100" s="49" t="s">
        <v>80</v>
      </c>
      <c r="B100" s="50" t="s">
        <v>81</v>
      </c>
      <c r="C100" s="61" t="s">
        <v>22</v>
      </c>
    </row>
    <row r="101" spans="1:3" ht="28.8" x14ac:dyDescent="0.3">
      <c r="B101" s="51" t="s">
        <v>82</v>
      </c>
      <c r="C101" s="87"/>
    </row>
    <row r="102" spans="1:3" x14ac:dyDescent="0.3">
      <c r="B102" s="51"/>
      <c r="C102" s="59"/>
    </row>
    <row r="103" spans="1:3" ht="18" x14ac:dyDescent="0.3">
      <c r="A103" s="48">
        <v>4</v>
      </c>
      <c r="B103" s="46" t="s">
        <v>83</v>
      </c>
    </row>
    <row r="104" spans="1:3" ht="15.6" x14ac:dyDescent="0.3">
      <c r="A104" s="49" t="s">
        <v>84</v>
      </c>
      <c r="B104" s="50" t="s">
        <v>85</v>
      </c>
    </row>
    <row r="105" spans="1:3" x14ac:dyDescent="0.3">
      <c r="B105" s="51" t="s">
        <v>86</v>
      </c>
      <c r="C105" s="59"/>
    </row>
    <row r="106" spans="1:3" ht="28.8" x14ac:dyDescent="0.3">
      <c r="B106" s="51" t="s">
        <v>87</v>
      </c>
      <c r="C106" s="59"/>
    </row>
    <row r="107" spans="1:3" x14ac:dyDescent="0.3">
      <c r="B107" s="51"/>
    </row>
    <row r="108" spans="1:3" x14ac:dyDescent="0.3">
      <c r="B108" s="47" t="s">
        <v>88</v>
      </c>
      <c r="C108" s="60"/>
    </row>
    <row r="109" spans="1:3" x14ac:dyDescent="0.3">
      <c r="B109" s="47" t="s">
        <v>89</v>
      </c>
      <c r="C109" s="60"/>
    </row>
    <row r="110" spans="1:3" x14ac:dyDescent="0.3">
      <c r="B110" s="47" t="s">
        <v>90</v>
      </c>
      <c r="C110" s="60"/>
    </row>
    <row r="111" spans="1:3" x14ac:dyDescent="0.3">
      <c r="B111" s="47" t="s">
        <v>268</v>
      </c>
      <c r="C111" s="60"/>
    </row>
    <row r="112" spans="1:3" x14ac:dyDescent="0.3">
      <c r="C112" s="47"/>
    </row>
    <row r="113" spans="2:3" x14ac:dyDescent="0.3">
      <c r="B113" s="47" t="s">
        <v>91</v>
      </c>
      <c r="C113" s="60"/>
    </row>
    <row r="114" spans="2:3" x14ac:dyDescent="0.3">
      <c r="B114" s="47" t="s">
        <v>92</v>
      </c>
      <c r="C114" s="60"/>
    </row>
    <row r="115" spans="2:3" x14ac:dyDescent="0.3">
      <c r="B115" s="47" t="s">
        <v>93</v>
      </c>
      <c r="C115" s="60"/>
    </row>
    <row r="116" spans="2:3" x14ac:dyDescent="0.3">
      <c r="B116" s="47" t="s">
        <v>269</v>
      </c>
      <c r="C116" s="60"/>
    </row>
    <row r="118" spans="2:3" hidden="1" x14ac:dyDescent="0.3">
      <c r="C118" s="47"/>
    </row>
    <row r="119" spans="2:3" hidden="1" x14ac:dyDescent="0.3">
      <c r="C119" s="47"/>
    </row>
    <row r="120" spans="2:3" x14ac:dyDescent="0.3"/>
    <row r="121" spans="2:3" x14ac:dyDescent="0.3"/>
    <row r="122" spans="2:3" x14ac:dyDescent="0.3"/>
    <row r="123" spans="2:3" x14ac:dyDescent="0.3"/>
    <row r="124" spans="2:3" x14ac:dyDescent="0.3"/>
  </sheetData>
  <mergeCells count="2">
    <mergeCell ref="A18:A19"/>
    <mergeCell ref="A20:A21"/>
  </mergeCells>
  <conditionalFormatting sqref="C28">
    <cfRule type="expression" dxfId="87" priority="25" stopIfTrue="1">
      <formula>C28="Nej"</formula>
    </cfRule>
    <cfRule type="expression" dxfId="86" priority="26">
      <formula>C28="Ja"</formula>
    </cfRule>
  </conditionalFormatting>
  <conditionalFormatting sqref="C32">
    <cfRule type="expression" dxfId="85" priority="21" stopIfTrue="1">
      <formula>C32="Nej"</formula>
    </cfRule>
    <cfRule type="expression" dxfId="84" priority="22">
      <formula>C32="Ja"</formula>
    </cfRule>
  </conditionalFormatting>
  <conditionalFormatting sqref="C40">
    <cfRule type="expression" dxfId="83" priority="19" stopIfTrue="1">
      <formula>C40="Nej"</formula>
    </cfRule>
    <cfRule type="expression" dxfId="82" priority="20">
      <formula>C40="Ja"</formula>
    </cfRule>
  </conditionalFormatting>
  <conditionalFormatting sqref="C46">
    <cfRule type="expression" dxfId="81" priority="17" stopIfTrue="1">
      <formula>C46="Nej"</formula>
    </cfRule>
    <cfRule type="expression" dxfId="80" priority="18">
      <formula>C46="Ja"</formula>
    </cfRule>
  </conditionalFormatting>
  <conditionalFormatting sqref="C51">
    <cfRule type="expression" dxfId="79" priority="15" stopIfTrue="1">
      <formula>C51="Nej"</formula>
    </cfRule>
    <cfRule type="expression" dxfId="78" priority="16">
      <formula>C51="Ja"</formula>
    </cfRule>
  </conditionalFormatting>
  <conditionalFormatting sqref="C59">
    <cfRule type="expression" dxfId="77" priority="13" stopIfTrue="1">
      <formula>C59="Nej"</formula>
    </cfRule>
    <cfRule type="expression" dxfId="76" priority="14">
      <formula>C59="Ja"</formula>
    </cfRule>
  </conditionalFormatting>
  <conditionalFormatting sqref="C68">
    <cfRule type="expression" dxfId="75" priority="11" stopIfTrue="1">
      <formula>C68="Nej"</formula>
    </cfRule>
    <cfRule type="expression" dxfId="74" priority="12">
      <formula>C68="Ja"</formula>
    </cfRule>
  </conditionalFormatting>
  <conditionalFormatting sqref="C73">
    <cfRule type="expression" dxfId="73" priority="9" stopIfTrue="1">
      <formula>C73="Nej"</formula>
    </cfRule>
    <cfRule type="expression" dxfId="72" priority="10">
      <formula>C73="Ja"</formula>
    </cfRule>
  </conditionalFormatting>
  <conditionalFormatting sqref="C81">
    <cfRule type="expression" dxfId="71" priority="7" stopIfTrue="1">
      <formula>C81="Nej"</formula>
    </cfRule>
    <cfRule type="expression" dxfId="70" priority="8">
      <formula>C81="Ja"</formula>
    </cfRule>
  </conditionalFormatting>
  <conditionalFormatting sqref="C89">
    <cfRule type="expression" dxfId="69" priority="5" stopIfTrue="1">
      <formula>C89="Nej"</formula>
    </cfRule>
    <cfRule type="expression" dxfId="68" priority="6">
      <formula>C89="Ja"</formula>
    </cfRule>
  </conditionalFormatting>
  <conditionalFormatting sqref="C95">
    <cfRule type="expression" dxfId="67" priority="3" stopIfTrue="1">
      <formula>C95="Nej"</formula>
    </cfRule>
    <cfRule type="expression" dxfId="66" priority="4">
      <formula>C95="Ja"</formula>
    </cfRule>
  </conditionalFormatting>
  <conditionalFormatting sqref="C101">
    <cfRule type="expression" dxfId="65" priority="1" stopIfTrue="1">
      <formula>C101="Nej"</formula>
    </cfRule>
    <cfRule type="expression" dxfId="64" priority="2">
      <formula>C101="Ja"</formula>
    </cfRule>
  </conditionalFormatting>
  <dataValidations count="1">
    <dataValidation type="list" allowBlank="1" showInputMessage="1" showErrorMessage="1" promptTitle="Ja/Nej" sqref="C68 C95 C40 C89 C73 C28 C32 C46 C81 C51 C59 C101:C102" xr:uid="{C756DE7A-80AF-412A-B981-6CBA87A4B25A}">
      <formula1>"Ja,Nej"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U367"/>
  <sheetViews>
    <sheetView zoomScaleNormal="100" zoomScalePageLayoutView="85" workbookViewId="0">
      <pane ySplit="3" topLeftCell="A283" activePane="bottomLeft" state="frozen"/>
      <selection pane="bottomLeft" activeCell="D306" sqref="D306"/>
    </sheetView>
  </sheetViews>
  <sheetFormatPr defaultColWidth="0" defaultRowHeight="14.4" zeroHeight="1" x14ac:dyDescent="0.3"/>
  <cols>
    <col min="1" max="1" width="8" style="1" customWidth="1"/>
    <col min="2" max="2" width="30" customWidth="1"/>
    <col min="3" max="7" width="18.109375" customWidth="1"/>
    <col min="8" max="8" width="8.6640625" customWidth="1"/>
    <col min="9" max="12" width="9.109375" customWidth="1"/>
    <col min="13" max="13" width="5.88671875" customWidth="1"/>
    <col min="14" max="14" width="18.33203125" customWidth="1"/>
    <col min="15" max="15" width="9.109375" customWidth="1"/>
    <col min="16" max="17" width="0" hidden="1" customWidth="1"/>
    <col min="18" max="16384" width="9.109375" hidden="1"/>
  </cols>
  <sheetData>
    <row r="1" spans="1:14" ht="44.25" customHeight="1" x14ac:dyDescent="0.3">
      <c r="B1" s="98"/>
    </row>
    <row r="2" spans="1:14" ht="18" x14ac:dyDescent="0.35">
      <c r="B2" s="12" t="s">
        <v>94</v>
      </c>
    </row>
    <row r="3" spans="1:14" ht="18" x14ac:dyDescent="0.35">
      <c r="B3" s="12" t="str">
        <f>'1A Anbudsformulär'!B3</f>
        <v>Upphandling av Ekonomisk statistik, dnr 2026-080</v>
      </c>
      <c r="G3" s="70" t="s">
        <v>1</v>
      </c>
      <c r="H3" s="86"/>
      <c r="I3" s="94">
        <f>'1A Anbudsformulär'!C15</f>
        <v>0</v>
      </c>
      <c r="J3" s="86"/>
      <c r="K3" s="71"/>
      <c r="N3" s="36" t="s">
        <v>95</v>
      </c>
    </row>
    <row r="4" spans="1:14" x14ac:dyDescent="0.3">
      <c r="N4" s="63">
        <f>SUM(N5:N307)</f>
        <v>0</v>
      </c>
    </row>
    <row r="5" spans="1:14" x14ac:dyDescent="0.3">
      <c r="B5" s="13" t="s">
        <v>3</v>
      </c>
      <c r="C5" s="14"/>
      <c r="D5" s="14"/>
      <c r="E5" s="14"/>
      <c r="F5" s="14"/>
      <c r="G5" s="14"/>
      <c r="H5" s="14"/>
      <c r="I5" s="14"/>
      <c r="J5" s="14"/>
      <c r="K5" s="15"/>
    </row>
    <row r="6" spans="1:14" x14ac:dyDescent="0.3">
      <c r="B6" s="16" t="s">
        <v>4</v>
      </c>
      <c r="C6" s="17"/>
      <c r="D6" s="17"/>
      <c r="E6" s="17"/>
      <c r="F6" s="17"/>
      <c r="G6" s="17"/>
      <c r="H6" s="17"/>
      <c r="I6" s="17"/>
      <c r="J6" s="17"/>
      <c r="K6" s="18"/>
    </row>
    <row r="7" spans="1:14" x14ac:dyDescent="0.3">
      <c r="B7" s="19" t="s">
        <v>96</v>
      </c>
      <c r="C7" s="17"/>
      <c r="D7" s="17"/>
      <c r="E7" s="17"/>
      <c r="F7" s="17"/>
      <c r="G7" s="17"/>
      <c r="H7" s="17"/>
      <c r="I7" s="17"/>
      <c r="J7" s="17"/>
      <c r="K7" s="18"/>
    </row>
    <row r="8" spans="1:14" x14ac:dyDescent="0.3">
      <c r="B8" s="19" t="s">
        <v>97</v>
      </c>
      <c r="C8" s="17"/>
      <c r="D8" s="17"/>
      <c r="E8" s="17"/>
      <c r="F8" s="17"/>
      <c r="G8" s="17"/>
      <c r="H8" s="17"/>
      <c r="I8" s="17"/>
      <c r="J8" s="17"/>
      <c r="K8" s="18"/>
    </row>
    <row r="9" spans="1:14" x14ac:dyDescent="0.3">
      <c r="B9" s="20" t="s">
        <v>98</v>
      </c>
      <c r="C9" s="21"/>
      <c r="D9" s="21"/>
      <c r="E9" s="21"/>
      <c r="F9" s="21"/>
      <c r="G9" s="21"/>
      <c r="H9" s="21"/>
      <c r="I9" s="21"/>
      <c r="J9" s="21"/>
      <c r="K9" s="22"/>
    </row>
    <row r="10" spans="1:14" x14ac:dyDescent="0.3"/>
    <row r="11" spans="1:14" ht="11.25" customHeight="1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4" ht="18.75" customHeight="1" x14ac:dyDescent="0.35">
      <c r="A12" s="24">
        <v>5</v>
      </c>
      <c r="B12" s="118" t="s">
        <v>69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14" ht="18.75" customHeight="1" x14ac:dyDescent="0.3">
      <c r="A13" s="10" t="s">
        <v>99</v>
      </c>
      <c r="B13" s="120" t="s">
        <v>100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41"/>
    </row>
    <row r="14" spans="1:14" ht="18.75" customHeight="1" x14ac:dyDescent="0.3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4" ht="18.75" customHeight="1" x14ac:dyDescent="0.3">
      <c r="B15" s="122" t="s">
        <v>101</v>
      </c>
      <c r="C15" s="123"/>
      <c r="D15" s="123"/>
      <c r="E15" s="123"/>
      <c r="F15" s="123"/>
      <c r="G15" s="123"/>
      <c r="H15" s="123"/>
      <c r="I15" s="123"/>
      <c r="J15" s="123"/>
      <c r="K15" s="123"/>
      <c r="L15" s="41"/>
    </row>
    <row r="16" spans="1:14" ht="15" customHeight="1" x14ac:dyDescent="0.3">
      <c r="B16" s="68" t="s">
        <v>102</v>
      </c>
      <c r="C16" s="129" t="s">
        <v>103</v>
      </c>
      <c r="D16" s="130"/>
      <c r="E16" s="130"/>
      <c r="F16" s="130"/>
      <c r="G16" s="130"/>
      <c r="H16" s="130"/>
      <c r="I16" s="130"/>
      <c r="J16" s="130"/>
      <c r="K16" s="131"/>
      <c r="L16" s="2"/>
    </row>
    <row r="17" spans="1:14" ht="45.75" customHeight="1" x14ac:dyDescent="0.3">
      <c r="B17" s="68" t="s">
        <v>104</v>
      </c>
      <c r="C17" s="126" t="s">
        <v>105</v>
      </c>
      <c r="D17" s="127"/>
      <c r="E17" s="127"/>
      <c r="F17" s="127"/>
      <c r="G17" s="127"/>
      <c r="H17" s="127"/>
      <c r="I17" s="127"/>
      <c r="J17" s="127"/>
      <c r="K17" s="128"/>
      <c r="L17" s="2"/>
    </row>
    <row r="18" spans="1:14" ht="48" customHeight="1" x14ac:dyDescent="0.3">
      <c r="B18" s="68" t="s">
        <v>106</v>
      </c>
      <c r="C18" s="126" t="s">
        <v>107</v>
      </c>
      <c r="D18" s="127"/>
      <c r="E18" s="127"/>
      <c r="F18" s="127"/>
      <c r="G18" s="127"/>
      <c r="H18" s="127"/>
      <c r="I18" s="127"/>
      <c r="J18" s="127"/>
      <c r="K18" s="128"/>
      <c r="L18" s="2"/>
    </row>
    <row r="19" spans="1:14" ht="28.5" customHeight="1" x14ac:dyDescent="0.3">
      <c r="B19" s="68" t="s">
        <v>108</v>
      </c>
      <c r="C19" s="129" t="s">
        <v>109</v>
      </c>
      <c r="D19" s="130"/>
      <c r="E19" s="130"/>
      <c r="F19" s="130"/>
      <c r="G19" s="130"/>
      <c r="H19" s="130"/>
      <c r="I19" s="130"/>
      <c r="J19" s="130"/>
      <c r="K19" s="131"/>
      <c r="L19" s="2"/>
    </row>
    <row r="20" spans="1:14" ht="15.75" customHeight="1" x14ac:dyDescent="0.3">
      <c r="L20" s="2"/>
    </row>
    <row r="21" spans="1:14" x14ac:dyDescent="0.3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x14ac:dyDescent="0.3">
      <c r="A22" s="25" t="s">
        <v>110</v>
      </c>
      <c r="B22" s="124" t="s">
        <v>111</v>
      </c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4" x14ac:dyDescent="0.3"/>
    <row r="24" spans="1:14" ht="34.5" customHeight="1" x14ac:dyDescent="0.3">
      <c r="A24" s="1" t="s">
        <v>112</v>
      </c>
      <c r="B24" s="106" t="s">
        <v>257</v>
      </c>
      <c r="C24" s="106"/>
      <c r="D24" s="106"/>
      <c r="E24" s="106"/>
      <c r="F24" s="106"/>
      <c r="G24" s="106"/>
      <c r="H24" s="106"/>
      <c r="I24" s="106"/>
      <c r="J24" s="106"/>
      <c r="K24" s="106"/>
      <c r="L24" s="62" t="s">
        <v>113</v>
      </c>
    </row>
    <row r="25" spans="1:14" x14ac:dyDescent="0.3">
      <c r="B25" s="3" t="s">
        <v>114</v>
      </c>
    </row>
    <row r="26" spans="1:14" x14ac:dyDescent="0.3">
      <c r="B26" s="3" t="s">
        <v>115</v>
      </c>
    </row>
    <row r="27" spans="1:14" x14ac:dyDescent="0.3">
      <c r="B27" s="3"/>
    </row>
    <row r="28" spans="1:14" x14ac:dyDescent="0.3">
      <c r="A28" s="2"/>
      <c r="B28" s="29" t="s">
        <v>116</v>
      </c>
      <c r="D28" s="85"/>
    </row>
    <row r="29" spans="1:14" x14ac:dyDescent="0.3">
      <c r="A29" s="2"/>
    </row>
    <row r="30" spans="1:14" x14ac:dyDescent="0.3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40.5" customHeight="1" x14ac:dyDescent="0.3">
      <c r="A31" s="1" t="s">
        <v>117</v>
      </c>
      <c r="B31" s="125" t="s">
        <v>118</v>
      </c>
      <c r="C31" s="125"/>
      <c r="D31" s="125"/>
      <c r="E31" s="125"/>
      <c r="F31" s="125"/>
      <c r="G31" s="125"/>
      <c r="H31" s="125"/>
      <c r="I31" s="125"/>
      <c r="J31" s="125"/>
      <c r="K31" s="125"/>
      <c r="L31" s="62" t="s">
        <v>113</v>
      </c>
    </row>
    <row r="32" spans="1:14" x14ac:dyDescent="0.3">
      <c r="B32" s="75" t="s">
        <v>119</v>
      </c>
      <c r="C32" s="74"/>
      <c r="D32" s="74"/>
      <c r="E32" s="74"/>
      <c r="F32" s="74"/>
      <c r="G32" s="74"/>
      <c r="H32" s="74"/>
      <c r="I32" s="74"/>
      <c r="J32" s="74"/>
      <c r="K32" s="74"/>
    </row>
    <row r="33" spans="1:14" x14ac:dyDescent="0.3">
      <c r="B33" s="75" t="s">
        <v>120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1:14" x14ac:dyDescent="0.3">
      <c r="B34" s="75" t="s">
        <v>121</v>
      </c>
      <c r="C34" s="74"/>
      <c r="D34" s="74"/>
      <c r="E34" s="74"/>
      <c r="F34" s="74"/>
      <c r="G34" s="74"/>
      <c r="H34" s="74"/>
      <c r="I34" s="74"/>
      <c r="J34" s="74"/>
      <c r="K34" s="74"/>
    </row>
    <row r="35" spans="1:14" x14ac:dyDescent="0.3">
      <c r="B35" s="75" t="s">
        <v>122</v>
      </c>
      <c r="C35" s="74"/>
      <c r="D35" s="74"/>
      <c r="E35" s="74"/>
      <c r="F35" s="74"/>
      <c r="G35" s="74"/>
      <c r="H35" s="74"/>
      <c r="I35" s="74"/>
      <c r="J35" s="74"/>
      <c r="K35" s="74"/>
    </row>
    <row r="36" spans="1:14" x14ac:dyDescent="0.3">
      <c r="B36" s="75" t="s">
        <v>123</v>
      </c>
      <c r="C36" s="74"/>
      <c r="D36" s="74"/>
      <c r="E36" s="74"/>
      <c r="F36" s="74"/>
      <c r="G36" s="74"/>
      <c r="H36" s="74"/>
      <c r="I36" s="74"/>
      <c r="J36" s="74"/>
      <c r="K36" s="74"/>
    </row>
    <row r="37" spans="1:14" x14ac:dyDescent="0.3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1:14" x14ac:dyDescent="0.3">
      <c r="B38" s="74" t="s">
        <v>116</v>
      </c>
      <c r="C38" s="74"/>
      <c r="D38" s="85"/>
      <c r="E38" s="74"/>
      <c r="F38" s="74"/>
      <c r="G38" s="74"/>
      <c r="H38" s="74"/>
      <c r="I38" s="74"/>
      <c r="J38" s="74"/>
      <c r="K38" s="74"/>
    </row>
    <row r="39" spans="1:14" x14ac:dyDescent="0.3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4" x14ac:dyDescent="0.3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59.25" customHeight="1" x14ac:dyDescent="0.3">
      <c r="A41" s="1" t="s">
        <v>124</v>
      </c>
      <c r="B41" s="125" t="s">
        <v>277</v>
      </c>
      <c r="C41" s="125"/>
      <c r="D41" s="125"/>
      <c r="E41" s="125"/>
      <c r="F41" s="125"/>
      <c r="G41" s="125"/>
      <c r="H41" s="125"/>
      <c r="I41" s="125"/>
      <c r="J41" s="125"/>
      <c r="K41" s="125"/>
      <c r="L41" s="78" t="s">
        <v>125</v>
      </c>
    </row>
    <row r="42" spans="1:14" x14ac:dyDescent="0.3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9">
        <v>-1200</v>
      </c>
    </row>
    <row r="43" spans="1:14" ht="91.5" customHeight="1" x14ac:dyDescent="0.3">
      <c r="B43" s="73"/>
      <c r="C43" s="76" t="s">
        <v>119</v>
      </c>
      <c r="D43" s="76" t="s">
        <v>120</v>
      </c>
      <c r="E43" s="76" t="s">
        <v>121</v>
      </c>
      <c r="F43" s="76" t="s">
        <v>126</v>
      </c>
      <c r="G43" s="91" t="s">
        <v>123</v>
      </c>
      <c r="H43" s="74"/>
      <c r="I43" s="74"/>
      <c r="J43" s="74"/>
      <c r="K43" s="74"/>
    </row>
    <row r="44" spans="1:14" x14ac:dyDescent="0.3">
      <c r="B44" s="73" t="s">
        <v>116</v>
      </c>
      <c r="C44" s="77"/>
      <c r="D44" s="77"/>
      <c r="E44" s="77"/>
      <c r="F44" s="77"/>
      <c r="G44" s="77"/>
      <c r="H44" s="74"/>
      <c r="I44" s="74"/>
      <c r="J44" s="74"/>
      <c r="K44" s="74"/>
    </row>
    <row r="45" spans="1:14" x14ac:dyDescent="0.3">
      <c r="B45" s="73" t="s">
        <v>127</v>
      </c>
      <c r="C45" s="88"/>
      <c r="D45" s="88"/>
      <c r="E45" s="88"/>
      <c r="F45" s="88"/>
      <c r="G45" s="87"/>
      <c r="H45" s="74"/>
      <c r="I45" s="74"/>
      <c r="J45" s="74"/>
      <c r="K45" s="74"/>
      <c r="N45" s="35">
        <f>IF(C45="Ja",$L$42,0)+IF(D45="Ja",$L$42,0)+IF(E45="Ja",$L$42,0)+IF(F45="Ja",$L$42,0)+IF(G45="Ja",$L$42,0)</f>
        <v>0</v>
      </c>
    </row>
    <row r="46" spans="1:14" x14ac:dyDescent="0.3">
      <c r="B46" s="73" t="s">
        <v>131</v>
      </c>
      <c r="C46" s="88"/>
      <c r="D46" s="88"/>
      <c r="E46" s="88"/>
      <c r="F46" s="88"/>
      <c r="G46" s="87"/>
      <c r="H46" s="74"/>
      <c r="I46" s="74"/>
      <c r="J46" s="74"/>
      <c r="K46" s="74"/>
      <c r="N46" s="35">
        <f t="shared" ref="N46:N69" si="0">IF(C46="Ja",$L$42,0)+IF(D46="Ja",$L$42,0)+IF(E46="Ja",$L$42,0)+IF(F46="Ja",$L$42,0)+IF(G46="Ja",$L$42,0)</f>
        <v>0</v>
      </c>
    </row>
    <row r="47" spans="1:14" x14ac:dyDescent="0.3">
      <c r="B47" s="73" t="s">
        <v>132</v>
      </c>
      <c r="C47" s="88"/>
      <c r="D47" s="88"/>
      <c r="E47" s="88"/>
      <c r="F47" s="88"/>
      <c r="G47" s="87"/>
      <c r="H47" s="74"/>
      <c r="I47" s="74"/>
      <c r="J47" s="74"/>
      <c r="K47" s="74"/>
      <c r="N47" s="35">
        <f t="shared" si="0"/>
        <v>0</v>
      </c>
    </row>
    <row r="48" spans="1:14" x14ac:dyDescent="0.3">
      <c r="B48" s="73" t="s">
        <v>133</v>
      </c>
      <c r="C48" s="88"/>
      <c r="D48" s="88"/>
      <c r="E48" s="88"/>
      <c r="F48" s="88"/>
      <c r="G48" s="87"/>
      <c r="H48" s="74"/>
      <c r="I48" s="74"/>
      <c r="J48" s="74"/>
      <c r="K48" s="74"/>
      <c r="N48" s="35">
        <f t="shared" si="0"/>
        <v>0</v>
      </c>
    </row>
    <row r="49" spans="2:14" x14ac:dyDescent="0.3">
      <c r="B49" s="73" t="s">
        <v>134</v>
      </c>
      <c r="C49" s="88"/>
      <c r="D49" s="88"/>
      <c r="E49" s="88"/>
      <c r="F49" s="88"/>
      <c r="G49" s="87"/>
      <c r="H49" s="74"/>
      <c r="I49" s="74"/>
      <c r="J49" s="74"/>
      <c r="K49" s="74"/>
      <c r="N49" s="35">
        <f t="shared" si="0"/>
        <v>0</v>
      </c>
    </row>
    <row r="50" spans="2:14" x14ac:dyDescent="0.3">
      <c r="B50" s="73" t="s">
        <v>135</v>
      </c>
      <c r="C50" s="88"/>
      <c r="D50" s="88"/>
      <c r="E50" s="88"/>
      <c r="F50" s="88"/>
      <c r="G50" s="87"/>
      <c r="H50" s="74"/>
      <c r="I50" s="74"/>
      <c r="J50" s="74"/>
      <c r="K50" s="74"/>
      <c r="N50" s="35">
        <f t="shared" si="0"/>
        <v>0</v>
      </c>
    </row>
    <row r="51" spans="2:14" x14ac:dyDescent="0.3">
      <c r="B51" s="73" t="s">
        <v>136</v>
      </c>
      <c r="C51" s="88"/>
      <c r="D51" s="88"/>
      <c r="E51" s="88"/>
      <c r="F51" s="88"/>
      <c r="G51" s="87"/>
      <c r="H51" s="74"/>
      <c r="I51" s="74"/>
      <c r="J51" s="74"/>
      <c r="K51" s="74"/>
      <c r="N51" s="35">
        <f t="shared" si="0"/>
        <v>0</v>
      </c>
    </row>
    <row r="52" spans="2:14" x14ac:dyDescent="0.3">
      <c r="B52" s="73" t="s">
        <v>137</v>
      </c>
      <c r="C52" s="88"/>
      <c r="D52" s="88"/>
      <c r="E52" s="88"/>
      <c r="F52" s="88"/>
      <c r="G52" s="87"/>
      <c r="H52" s="74"/>
      <c r="I52" s="74"/>
      <c r="J52" s="74"/>
      <c r="K52" s="74"/>
      <c r="N52" s="35">
        <f t="shared" si="0"/>
        <v>0</v>
      </c>
    </row>
    <row r="53" spans="2:14" x14ac:dyDescent="0.3">
      <c r="B53" s="73" t="s">
        <v>138</v>
      </c>
      <c r="C53" s="88"/>
      <c r="D53" s="88"/>
      <c r="E53" s="88"/>
      <c r="F53" s="88"/>
      <c r="G53" s="87"/>
      <c r="H53" s="74"/>
      <c r="I53" s="74"/>
      <c r="J53" s="74"/>
      <c r="K53" s="74"/>
      <c r="N53" s="35">
        <f t="shared" si="0"/>
        <v>0</v>
      </c>
    </row>
    <row r="54" spans="2:14" x14ac:dyDescent="0.3">
      <c r="B54" s="73" t="s">
        <v>139</v>
      </c>
      <c r="C54" s="88"/>
      <c r="D54" s="88"/>
      <c r="E54" s="88"/>
      <c r="F54" s="88"/>
      <c r="G54" s="87"/>
      <c r="H54" s="74"/>
      <c r="I54" s="74"/>
      <c r="J54" s="74"/>
      <c r="K54" s="74"/>
      <c r="N54" s="35">
        <f t="shared" si="0"/>
        <v>0</v>
      </c>
    </row>
    <row r="55" spans="2:14" x14ac:dyDescent="0.3">
      <c r="B55" s="73" t="s">
        <v>140</v>
      </c>
      <c r="C55" s="88"/>
      <c r="D55" s="88"/>
      <c r="E55" s="88"/>
      <c r="F55" s="88"/>
      <c r="G55" s="87"/>
      <c r="H55" s="74"/>
      <c r="I55" s="74"/>
      <c r="J55" s="74"/>
      <c r="K55" s="74"/>
      <c r="N55" s="35">
        <f t="shared" si="0"/>
        <v>0</v>
      </c>
    </row>
    <row r="56" spans="2:14" x14ac:dyDescent="0.3">
      <c r="B56" s="73" t="s">
        <v>141</v>
      </c>
      <c r="C56" s="88"/>
      <c r="D56" s="88"/>
      <c r="E56" s="88"/>
      <c r="F56" s="88"/>
      <c r="G56" s="87"/>
      <c r="H56" s="74"/>
      <c r="I56" s="74"/>
      <c r="J56" s="74"/>
      <c r="K56" s="74"/>
      <c r="N56" s="35">
        <f t="shared" si="0"/>
        <v>0</v>
      </c>
    </row>
    <row r="57" spans="2:14" x14ac:dyDescent="0.3">
      <c r="B57" s="73" t="s">
        <v>142</v>
      </c>
      <c r="C57" s="88"/>
      <c r="D57" s="88"/>
      <c r="E57" s="88"/>
      <c r="F57" s="88"/>
      <c r="G57" s="87"/>
      <c r="H57" s="74"/>
      <c r="I57" s="74"/>
      <c r="J57" s="74"/>
      <c r="K57" s="74"/>
      <c r="N57" s="35">
        <f t="shared" si="0"/>
        <v>0</v>
      </c>
    </row>
    <row r="58" spans="2:14" x14ac:dyDescent="0.3">
      <c r="B58" s="73" t="s">
        <v>143</v>
      </c>
      <c r="C58" s="88"/>
      <c r="D58" s="88"/>
      <c r="E58" s="88"/>
      <c r="F58" s="88"/>
      <c r="G58" s="87"/>
      <c r="H58" s="74"/>
      <c r="I58" s="74"/>
      <c r="J58" s="74"/>
      <c r="K58" s="74"/>
      <c r="N58" s="35">
        <f t="shared" si="0"/>
        <v>0</v>
      </c>
    </row>
    <row r="59" spans="2:14" x14ac:dyDescent="0.3">
      <c r="B59" s="73" t="s">
        <v>144</v>
      </c>
      <c r="C59" s="88"/>
      <c r="D59" s="88"/>
      <c r="E59" s="88"/>
      <c r="F59" s="88"/>
      <c r="G59" s="87"/>
      <c r="H59" s="74"/>
      <c r="I59" s="74"/>
      <c r="J59" s="74"/>
      <c r="K59" s="74"/>
      <c r="N59" s="35">
        <f t="shared" si="0"/>
        <v>0</v>
      </c>
    </row>
    <row r="60" spans="2:14" x14ac:dyDescent="0.3">
      <c r="B60" s="73" t="s">
        <v>145</v>
      </c>
      <c r="C60" s="88"/>
      <c r="D60" s="88"/>
      <c r="E60" s="88"/>
      <c r="F60" s="88"/>
      <c r="G60" s="87"/>
      <c r="H60" s="74"/>
      <c r="I60" s="74"/>
      <c r="J60" s="74"/>
      <c r="K60" s="74"/>
      <c r="N60" s="35">
        <f t="shared" si="0"/>
        <v>0</v>
      </c>
    </row>
    <row r="61" spans="2:14" x14ac:dyDescent="0.3">
      <c r="B61" s="73" t="s">
        <v>146</v>
      </c>
      <c r="C61" s="88"/>
      <c r="D61" s="88"/>
      <c r="E61" s="88"/>
      <c r="F61" s="88"/>
      <c r="G61" s="87"/>
      <c r="H61" s="74"/>
      <c r="I61" s="74"/>
      <c r="J61" s="74"/>
      <c r="K61" s="74"/>
      <c r="N61" s="35">
        <f t="shared" si="0"/>
        <v>0</v>
      </c>
    </row>
    <row r="62" spans="2:14" x14ac:dyDescent="0.3">
      <c r="B62" s="73" t="s">
        <v>147</v>
      </c>
      <c r="C62" s="88"/>
      <c r="D62" s="88"/>
      <c r="E62" s="88"/>
      <c r="F62" s="88"/>
      <c r="G62" s="87"/>
      <c r="H62" s="74"/>
      <c r="I62" s="74"/>
      <c r="J62" s="74"/>
      <c r="K62" s="74"/>
      <c r="N62" s="35">
        <f t="shared" si="0"/>
        <v>0</v>
      </c>
    </row>
    <row r="63" spans="2:14" x14ac:dyDescent="0.3">
      <c r="B63" s="73" t="s">
        <v>148</v>
      </c>
      <c r="C63" s="88"/>
      <c r="D63" s="88"/>
      <c r="E63" s="88"/>
      <c r="F63" s="88"/>
      <c r="G63" s="87"/>
      <c r="H63" s="74"/>
      <c r="I63" s="74"/>
      <c r="J63" s="74"/>
      <c r="K63" s="74"/>
      <c r="N63" s="35">
        <f t="shared" si="0"/>
        <v>0</v>
      </c>
    </row>
    <row r="64" spans="2:14" x14ac:dyDescent="0.3">
      <c r="B64" s="73" t="s">
        <v>149</v>
      </c>
      <c r="C64" s="88"/>
      <c r="D64" s="88"/>
      <c r="E64" s="88"/>
      <c r="F64" s="88"/>
      <c r="G64" s="87"/>
      <c r="H64" s="74"/>
      <c r="I64" s="74"/>
      <c r="J64" s="74"/>
      <c r="K64" s="74"/>
      <c r="N64" s="35">
        <f t="shared" si="0"/>
        <v>0</v>
      </c>
    </row>
    <row r="65" spans="1:14" x14ac:dyDescent="0.3">
      <c r="B65" s="73" t="s">
        <v>150</v>
      </c>
      <c r="C65" s="88"/>
      <c r="D65" s="88"/>
      <c r="E65" s="88"/>
      <c r="F65" s="88"/>
      <c r="G65" s="87"/>
      <c r="H65" s="74"/>
      <c r="I65" s="74"/>
      <c r="J65" s="74"/>
      <c r="K65" s="74"/>
      <c r="N65" s="35">
        <f t="shared" si="0"/>
        <v>0</v>
      </c>
    </row>
    <row r="66" spans="1:14" x14ac:dyDescent="0.3">
      <c r="B66" s="73" t="s">
        <v>151</v>
      </c>
      <c r="C66" s="88"/>
      <c r="D66" s="88"/>
      <c r="E66" s="88"/>
      <c r="F66" s="88"/>
      <c r="G66" s="87"/>
      <c r="H66" s="74"/>
      <c r="I66" s="74"/>
      <c r="J66" s="74"/>
      <c r="K66" s="74"/>
      <c r="N66" s="35">
        <f>IF(C66="Ja",$L$42,0)+IF(D66="Ja",$L$42,0)+IF(E66="Ja",$L$42,0)+IF(F66="Ja",$L$42,0)+IF(G66="Ja",$L$42,0)</f>
        <v>0</v>
      </c>
    </row>
    <row r="67" spans="1:14" x14ac:dyDescent="0.3">
      <c r="B67" s="74"/>
      <c r="C67" s="74"/>
      <c r="D67" s="74"/>
      <c r="E67" s="74"/>
      <c r="F67" s="74"/>
      <c r="G67" s="74"/>
      <c r="H67" s="74"/>
      <c r="I67" s="74"/>
      <c r="J67" s="74"/>
      <c r="K67" s="74"/>
      <c r="N67" s="35"/>
    </row>
    <row r="68" spans="1:14" x14ac:dyDescent="0.3">
      <c r="B68" s="73" t="s">
        <v>152</v>
      </c>
      <c r="C68" s="88"/>
      <c r="D68" s="88"/>
      <c r="E68" s="88"/>
      <c r="F68" s="88"/>
      <c r="G68" s="87"/>
      <c r="H68" s="74"/>
      <c r="I68" s="74"/>
      <c r="J68" s="74"/>
      <c r="K68" s="74"/>
      <c r="N68" s="35">
        <f>IF(C68="Ja",$L$42,0)+IF(D68="Ja",$L$42,0)+IF(E68="Ja",$L$42,0)+IF(F68="Ja",$L$42,0)+IF(G68="Ja",$L$42,0)</f>
        <v>0</v>
      </c>
    </row>
    <row r="69" spans="1:14" x14ac:dyDescent="0.3">
      <c r="B69" s="73" t="s">
        <v>153</v>
      </c>
      <c r="C69" s="88"/>
      <c r="D69" s="88"/>
      <c r="E69" s="88"/>
      <c r="F69" s="88"/>
      <c r="G69" s="87"/>
      <c r="H69" s="74"/>
      <c r="I69" s="74"/>
      <c r="J69" s="74"/>
      <c r="K69" s="74"/>
      <c r="N69" s="35">
        <f t="shared" si="0"/>
        <v>0</v>
      </c>
    </row>
    <row r="70" spans="1:14" x14ac:dyDescent="0.3">
      <c r="B70" s="73" t="s">
        <v>154</v>
      </c>
      <c r="C70" s="88"/>
      <c r="D70" s="88"/>
      <c r="E70" s="88"/>
      <c r="F70" s="88"/>
      <c r="G70" s="87"/>
      <c r="H70" s="74"/>
      <c r="I70" s="74"/>
      <c r="J70" s="74"/>
      <c r="K70" s="74"/>
      <c r="N70" s="35">
        <f>IF(C70="Ja",$L$42,0)+IF(D70="Ja",$L$42,0)+IF(E70="Ja",$L$42,0)+IF(F70="Ja",$L$42,0)+IF(G70="Ja",$L$42,0)</f>
        <v>0</v>
      </c>
    </row>
    <row r="71" spans="1:14" x14ac:dyDescent="0.3">
      <c r="B71" s="73" t="s">
        <v>155</v>
      </c>
      <c r="C71" s="88"/>
      <c r="D71" s="88"/>
      <c r="E71" s="88"/>
      <c r="F71" s="88"/>
      <c r="G71" s="87"/>
      <c r="H71" s="74"/>
      <c r="I71" s="74"/>
      <c r="J71" s="74"/>
      <c r="K71" s="74"/>
      <c r="N71" s="35">
        <f>IF(C71="Ja",$L$42,0)+IF(D71="Ja",$L$42,0)+IF(E71="Ja",$L$42,0)+IF(F71="Ja",$L$42,0)+IF(G71="Ja",$L$42,0)</f>
        <v>0</v>
      </c>
    </row>
    <row r="72" spans="1:14" x14ac:dyDescent="0.3">
      <c r="B72" t="s">
        <v>156</v>
      </c>
    </row>
    <row r="73" spans="1:14" x14ac:dyDescent="0.3"/>
    <row r="74" spans="1:14" x14ac:dyDescent="0.3">
      <c r="A74" s="26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6" x14ac:dyDescent="0.3">
      <c r="A75" s="10" t="s">
        <v>157</v>
      </c>
      <c r="B75" s="11" t="s">
        <v>158</v>
      </c>
    </row>
    <row r="76" spans="1:14" ht="38.25" customHeight="1" x14ac:dyDescent="0.3">
      <c r="A76" s="1" t="s">
        <v>159</v>
      </c>
      <c r="B76" s="106" t="s">
        <v>160</v>
      </c>
      <c r="C76" s="106"/>
      <c r="D76" s="106"/>
      <c r="E76" s="106"/>
      <c r="F76" s="106"/>
      <c r="G76" s="106"/>
      <c r="H76" s="106"/>
      <c r="I76" s="106"/>
      <c r="J76" s="106"/>
      <c r="K76" s="106"/>
      <c r="L76" s="62" t="s">
        <v>113</v>
      </c>
    </row>
    <row r="77" spans="1:14" x14ac:dyDescent="0.3">
      <c r="B77" s="3" t="s">
        <v>161</v>
      </c>
    </row>
    <row r="78" spans="1:14" x14ac:dyDescent="0.3">
      <c r="B78" s="3" t="s">
        <v>162</v>
      </c>
    </row>
    <row r="79" spans="1:14" x14ac:dyDescent="0.3">
      <c r="B79" s="3" t="s">
        <v>163</v>
      </c>
    </row>
    <row r="80" spans="1:14" x14ac:dyDescent="0.3"/>
    <row r="81" spans="1:14" x14ac:dyDescent="0.3">
      <c r="B81" s="29" t="s">
        <v>116</v>
      </c>
      <c r="D81" s="85"/>
    </row>
    <row r="82" spans="1:14" x14ac:dyDescent="0.3"/>
    <row r="83" spans="1:14" x14ac:dyDescent="0.3">
      <c r="A83" s="26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60.75" customHeight="1" x14ac:dyDescent="0.3">
      <c r="A84" s="1" t="s">
        <v>164</v>
      </c>
      <c r="B84" s="106" t="s">
        <v>276</v>
      </c>
      <c r="C84" s="106"/>
      <c r="D84" s="106"/>
      <c r="E84" s="106"/>
      <c r="F84" s="106"/>
      <c r="G84" s="106"/>
      <c r="H84" s="106"/>
      <c r="I84" s="106"/>
      <c r="J84" s="106"/>
      <c r="K84" s="106"/>
      <c r="L84" s="78" t="s">
        <v>125</v>
      </c>
    </row>
    <row r="85" spans="1:14" x14ac:dyDescent="0.3">
      <c r="L85" s="79">
        <v>-1200</v>
      </c>
    </row>
    <row r="86" spans="1:14" ht="66" customHeight="1" x14ac:dyDescent="0.3">
      <c r="B86" s="67"/>
      <c r="C86" s="72" t="s">
        <v>161</v>
      </c>
      <c r="D86" s="69" t="s">
        <v>165</v>
      </c>
      <c r="E86" s="97" t="s">
        <v>163</v>
      </c>
    </row>
    <row r="87" spans="1:14" ht="21" customHeight="1" x14ac:dyDescent="0.3">
      <c r="B87" s="28" t="s">
        <v>116</v>
      </c>
      <c r="C87" s="70"/>
      <c r="D87" s="70"/>
      <c r="E87" s="67"/>
    </row>
    <row r="88" spans="1:14" x14ac:dyDescent="0.3">
      <c r="B88" s="73" t="s">
        <v>127</v>
      </c>
      <c r="C88" s="85"/>
      <c r="D88" s="85"/>
      <c r="E88" s="85"/>
      <c r="N88" s="35">
        <f>IF(C88="Ja",$L$85,0)+IF(D88="Ja",$L$85,0)+IF(E88="Ja",$L$85,0)</f>
        <v>0</v>
      </c>
    </row>
    <row r="89" spans="1:14" x14ac:dyDescent="0.3">
      <c r="B89" s="73" t="s">
        <v>128</v>
      </c>
      <c r="C89" s="85"/>
      <c r="D89" s="85"/>
      <c r="E89" s="85"/>
      <c r="N89" s="35">
        <f t="shared" ref="N89:N112" si="1">IF(C89="Ja",$L$85,0)+IF(D89="Ja",$L$85,0)+IF(E89="Ja",$L$85,0)</f>
        <v>0</v>
      </c>
    </row>
    <row r="90" spans="1:14" x14ac:dyDescent="0.3">
      <c r="B90" s="73" t="s">
        <v>129</v>
      </c>
      <c r="C90" s="85"/>
      <c r="D90" s="85"/>
      <c r="E90" s="85"/>
      <c r="N90" s="35">
        <f t="shared" si="1"/>
        <v>0</v>
      </c>
    </row>
    <row r="91" spans="1:14" x14ac:dyDescent="0.3">
      <c r="B91" s="73" t="s">
        <v>130</v>
      </c>
      <c r="C91" s="85"/>
      <c r="D91" s="85"/>
      <c r="E91" s="85"/>
      <c r="N91" s="35">
        <f t="shared" si="1"/>
        <v>0</v>
      </c>
    </row>
    <row r="92" spans="1:14" x14ac:dyDescent="0.3">
      <c r="B92" s="73" t="s">
        <v>131</v>
      </c>
      <c r="C92" s="85"/>
      <c r="D92" s="85"/>
      <c r="E92" s="85"/>
      <c r="N92" s="35">
        <f t="shared" si="1"/>
        <v>0</v>
      </c>
    </row>
    <row r="93" spans="1:14" x14ac:dyDescent="0.3">
      <c r="B93" s="73" t="s">
        <v>132</v>
      </c>
      <c r="C93" s="85"/>
      <c r="D93" s="85"/>
      <c r="E93" s="85"/>
      <c r="N93" s="35">
        <f t="shared" si="1"/>
        <v>0</v>
      </c>
    </row>
    <row r="94" spans="1:14" x14ac:dyDescent="0.3">
      <c r="B94" s="73" t="s">
        <v>133</v>
      </c>
      <c r="C94" s="85"/>
      <c r="D94" s="85"/>
      <c r="E94" s="85"/>
      <c r="N94" s="35">
        <f t="shared" si="1"/>
        <v>0</v>
      </c>
    </row>
    <row r="95" spans="1:14" x14ac:dyDescent="0.3">
      <c r="B95" s="73" t="s">
        <v>134</v>
      </c>
      <c r="C95" s="85"/>
      <c r="D95" s="85"/>
      <c r="E95" s="85"/>
      <c r="N95" s="35">
        <f t="shared" si="1"/>
        <v>0</v>
      </c>
    </row>
    <row r="96" spans="1:14" x14ac:dyDescent="0.3">
      <c r="B96" s="73" t="s">
        <v>135</v>
      </c>
      <c r="C96" s="85"/>
      <c r="D96" s="85"/>
      <c r="E96" s="85"/>
      <c r="N96" s="35">
        <f t="shared" si="1"/>
        <v>0</v>
      </c>
    </row>
    <row r="97" spans="2:14" x14ac:dyDescent="0.3">
      <c r="B97" s="73" t="s">
        <v>136</v>
      </c>
      <c r="C97" s="85"/>
      <c r="D97" s="85"/>
      <c r="E97" s="85"/>
      <c r="N97" s="35">
        <f t="shared" si="1"/>
        <v>0</v>
      </c>
    </row>
    <row r="98" spans="2:14" x14ac:dyDescent="0.3">
      <c r="B98" s="73" t="s">
        <v>137</v>
      </c>
      <c r="C98" s="85"/>
      <c r="D98" s="85"/>
      <c r="E98" s="85"/>
      <c r="N98" s="35">
        <f t="shared" si="1"/>
        <v>0</v>
      </c>
    </row>
    <row r="99" spans="2:14" x14ac:dyDescent="0.3">
      <c r="B99" s="73" t="s">
        <v>138</v>
      </c>
      <c r="C99" s="85"/>
      <c r="D99" s="85"/>
      <c r="E99" s="85"/>
      <c r="N99" s="35">
        <f t="shared" si="1"/>
        <v>0</v>
      </c>
    </row>
    <row r="100" spans="2:14" x14ac:dyDescent="0.3">
      <c r="B100" s="73" t="s">
        <v>139</v>
      </c>
      <c r="C100" s="85"/>
      <c r="D100" s="85"/>
      <c r="E100" s="85"/>
      <c r="N100" s="35">
        <f t="shared" si="1"/>
        <v>0</v>
      </c>
    </row>
    <row r="101" spans="2:14" x14ac:dyDescent="0.3">
      <c r="B101" s="73" t="s">
        <v>140</v>
      </c>
      <c r="C101" s="85"/>
      <c r="D101" s="85"/>
      <c r="E101" s="85"/>
      <c r="N101" s="35">
        <f t="shared" si="1"/>
        <v>0</v>
      </c>
    </row>
    <row r="102" spans="2:14" x14ac:dyDescent="0.3">
      <c r="B102" s="73" t="s">
        <v>141</v>
      </c>
      <c r="C102" s="85"/>
      <c r="D102" s="85"/>
      <c r="E102" s="85"/>
      <c r="N102" s="35">
        <f t="shared" si="1"/>
        <v>0</v>
      </c>
    </row>
    <row r="103" spans="2:14" x14ac:dyDescent="0.3">
      <c r="B103" s="73" t="s">
        <v>142</v>
      </c>
      <c r="C103" s="85"/>
      <c r="D103" s="85"/>
      <c r="E103" s="85"/>
      <c r="N103" s="35">
        <f t="shared" si="1"/>
        <v>0</v>
      </c>
    </row>
    <row r="104" spans="2:14" x14ac:dyDescent="0.3">
      <c r="B104" s="73" t="s">
        <v>143</v>
      </c>
      <c r="C104" s="85"/>
      <c r="D104" s="85"/>
      <c r="E104" s="85"/>
      <c r="N104" s="35">
        <f t="shared" si="1"/>
        <v>0</v>
      </c>
    </row>
    <row r="105" spans="2:14" x14ac:dyDescent="0.3">
      <c r="B105" s="73" t="s">
        <v>144</v>
      </c>
      <c r="C105" s="85"/>
      <c r="D105" s="85"/>
      <c r="E105" s="85"/>
      <c r="N105" s="35">
        <f t="shared" si="1"/>
        <v>0</v>
      </c>
    </row>
    <row r="106" spans="2:14" x14ac:dyDescent="0.3">
      <c r="B106" s="73" t="s">
        <v>145</v>
      </c>
      <c r="C106" s="85"/>
      <c r="D106" s="85"/>
      <c r="E106" s="85"/>
      <c r="N106" s="35">
        <f t="shared" si="1"/>
        <v>0</v>
      </c>
    </row>
    <row r="107" spans="2:14" x14ac:dyDescent="0.3">
      <c r="B107" s="73" t="s">
        <v>146</v>
      </c>
      <c r="C107" s="85"/>
      <c r="D107" s="85"/>
      <c r="E107" s="85"/>
      <c r="N107" s="35">
        <f t="shared" si="1"/>
        <v>0</v>
      </c>
    </row>
    <row r="108" spans="2:14" x14ac:dyDescent="0.3">
      <c r="B108" s="73" t="s">
        <v>147</v>
      </c>
      <c r="C108" s="85"/>
      <c r="D108" s="85"/>
      <c r="E108" s="85"/>
      <c r="N108" s="35">
        <f t="shared" si="1"/>
        <v>0</v>
      </c>
    </row>
    <row r="109" spans="2:14" x14ac:dyDescent="0.3">
      <c r="B109" s="73" t="s">
        <v>148</v>
      </c>
      <c r="C109" s="85"/>
      <c r="D109" s="85"/>
      <c r="E109" s="85"/>
      <c r="N109" s="35">
        <f t="shared" si="1"/>
        <v>0</v>
      </c>
    </row>
    <row r="110" spans="2:14" x14ac:dyDescent="0.3">
      <c r="B110" s="73" t="s">
        <v>149</v>
      </c>
      <c r="C110" s="85"/>
      <c r="D110" s="85"/>
      <c r="E110" s="85"/>
      <c r="N110" s="35">
        <f t="shared" si="1"/>
        <v>0</v>
      </c>
    </row>
    <row r="111" spans="2:14" x14ac:dyDescent="0.3">
      <c r="B111" s="73" t="s">
        <v>150</v>
      </c>
      <c r="C111" s="85"/>
      <c r="D111" s="85"/>
      <c r="E111" s="85"/>
      <c r="N111" s="35">
        <f t="shared" si="1"/>
        <v>0</v>
      </c>
    </row>
    <row r="112" spans="2:14" x14ac:dyDescent="0.3">
      <c r="B112" s="73" t="s">
        <v>151</v>
      </c>
      <c r="C112" s="85"/>
      <c r="D112" s="85"/>
      <c r="E112" s="85"/>
      <c r="N112" s="35">
        <f t="shared" si="1"/>
        <v>0</v>
      </c>
    </row>
    <row r="113" spans="1:14" x14ac:dyDescent="0.3">
      <c r="B113" t="s">
        <v>156</v>
      </c>
    </row>
    <row r="114" spans="1:14" x14ac:dyDescent="0.3"/>
    <row r="115" spans="1:14" x14ac:dyDescent="0.3">
      <c r="A115" s="26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1:14" ht="38.25" customHeight="1" x14ac:dyDescent="0.3">
      <c r="A116" s="1" t="s">
        <v>166</v>
      </c>
      <c r="B116" s="106" t="s">
        <v>167</v>
      </c>
      <c r="C116" s="106"/>
      <c r="D116" s="106"/>
      <c r="E116" s="106"/>
      <c r="F116" s="106"/>
      <c r="G116" s="106"/>
      <c r="H116" s="106"/>
      <c r="I116" s="106"/>
      <c r="J116" s="106"/>
      <c r="K116" s="106"/>
      <c r="L116" s="62" t="s">
        <v>113</v>
      </c>
    </row>
    <row r="117" spans="1:14" x14ac:dyDescent="0.3"/>
    <row r="118" spans="1:14" x14ac:dyDescent="0.3">
      <c r="B118" s="106" t="s">
        <v>254</v>
      </c>
      <c r="C118" s="106"/>
      <c r="D118" s="106"/>
      <c r="E118" s="106"/>
      <c r="F118" s="106"/>
      <c r="G118" s="106"/>
      <c r="H118" s="106"/>
      <c r="I118" s="106"/>
      <c r="J118" s="106"/>
      <c r="K118" s="106"/>
    </row>
    <row r="119" spans="1:14" x14ac:dyDescent="0.3">
      <c r="B119" s="106" t="s">
        <v>168</v>
      </c>
      <c r="C119" s="106"/>
      <c r="D119" s="106"/>
      <c r="E119" s="106"/>
      <c r="F119" s="106"/>
      <c r="G119" s="106"/>
      <c r="H119" s="106"/>
      <c r="I119" s="106"/>
      <c r="J119" s="106"/>
      <c r="K119" s="106"/>
    </row>
    <row r="120" spans="1:14" x14ac:dyDescent="0.3">
      <c r="B120" s="106" t="s">
        <v>249</v>
      </c>
      <c r="C120" s="106"/>
      <c r="D120" s="106"/>
      <c r="E120" s="106"/>
      <c r="F120" s="106"/>
      <c r="G120" s="106"/>
      <c r="H120" s="106"/>
      <c r="I120" s="106"/>
      <c r="J120" s="106"/>
      <c r="K120" s="106"/>
    </row>
    <row r="121" spans="1:14" ht="33.75" customHeight="1" x14ac:dyDescent="0.3">
      <c r="B121" s="106" t="s">
        <v>169</v>
      </c>
      <c r="C121" s="106"/>
      <c r="D121" s="106"/>
      <c r="E121" s="106"/>
      <c r="F121" s="106"/>
      <c r="G121" s="106"/>
      <c r="H121" s="106"/>
      <c r="I121" s="106"/>
      <c r="J121" s="106"/>
      <c r="K121" s="106"/>
    </row>
    <row r="122" spans="1:14" x14ac:dyDescent="0.3"/>
    <row r="123" spans="1:14" x14ac:dyDescent="0.3">
      <c r="B123" s="29" t="s">
        <v>116</v>
      </c>
      <c r="D123" s="85"/>
    </row>
    <row r="124" spans="1:14" x14ac:dyDescent="0.3"/>
    <row r="125" spans="1:14" x14ac:dyDescent="0.3">
      <c r="A125" s="26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</row>
    <row r="126" spans="1:14" ht="15.6" x14ac:dyDescent="0.3">
      <c r="A126" s="10" t="s">
        <v>170</v>
      </c>
      <c r="B126" s="11" t="s">
        <v>171</v>
      </c>
    </row>
    <row r="127" spans="1:14" x14ac:dyDescent="0.3">
      <c r="A127" s="1" t="s">
        <v>172</v>
      </c>
      <c r="B127" t="s">
        <v>173</v>
      </c>
      <c r="L127" s="62" t="s">
        <v>113</v>
      </c>
    </row>
    <row r="128" spans="1:14" x14ac:dyDescent="0.3">
      <c r="B128" s="106" t="s">
        <v>174</v>
      </c>
      <c r="C128" s="106"/>
      <c r="D128" s="106"/>
      <c r="E128" s="106"/>
      <c r="F128" s="106"/>
      <c r="G128" s="106"/>
      <c r="H128" s="106"/>
      <c r="I128" s="106"/>
      <c r="J128" s="106"/>
      <c r="K128" s="106"/>
    </row>
    <row r="129" spans="1:21" x14ac:dyDescent="0.3">
      <c r="B129" s="106" t="s">
        <v>175</v>
      </c>
      <c r="C129" s="106"/>
      <c r="D129" s="106"/>
      <c r="E129" s="106"/>
      <c r="F129" s="106"/>
      <c r="G129" s="106"/>
      <c r="H129" s="106"/>
      <c r="I129" s="106"/>
      <c r="J129" s="106"/>
      <c r="K129" s="106"/>
    </row>
    <row r="130" spans="1:21" x14ac:dyDescent="0.3"/>
    <row r="131" spans="1:21" x14ac:dyDescent="0.3">
      <c r="B131" s="29" t="s">
        <v>116</v>
      </c>
      <c r="D131" s="85"/>
    </row>
    <row r="132" spans="1:21" x14ac:dyDescent="0.3"/>
    <row r="133" spans="1:21" x14ac:dyDescent="0.3">
      <c r="A133" s="26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</row>
    <row r="134" spans="1:21" ht="31.5" customHeight="1" x14ac:dyDescent="0.3">
      <c r="A134" s="1" t="s">
        <v>176</v>
      </c>
      <c r="B134" s="106" t="s">
        <v>275</v>
      </c>
      <c r="C134" s="106"/>
      <c r="D134" s="106"/>
      <c r="E134" s="106"/>
      <c r="F134" s="106"/>
      <c r="G134" s="106"/>
      <c r="H134" s="106"/>
      <c r="I134" s="106"/>
      <c r="J134" s="106"/>
      <c r="K134" s="106"/>
      <c r="L134" s="78" t="s">
        <v>125</v>
      </c>
    </row>
    <row r="135" spans="1:21" ht="12.75" customHeight="1" x14ac:dyDescent="0.3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79">
        <v>-6000</v>
      </c>
    </row>
    <row r="136" spans="1:21" x14ac:dyDescent="0.3">
      <c r="B136" s="112" t="s">
        <v>116</v>
      </c>
      <c r="C136" s="113"/>
      <c r="D136" s="113"/>
      <c r="E136" s="113"/>
      <c r="F136" s="113"/>
      <c r="G136" s="113"/>
      <c r="H136" s="113"/>
      <c r="I136" s="114"/>
      <c r="J136" s="67"/>
    </row>
    <row r="137" spans="1:21" ht="15" customHeight="1" x14ac:dyDescent="0.3">
      <c r="B137" s="109" t="s">
        <v>250</v>
      </c>
      <c r="C137" s="110"/>
      <c r="D137" s="110"/>
      <c r="E137" s="110"/>
      <c r="F137" s="110"/>
      <c r="G137" s="110"/>
      <c r="H137" s="110"/>
      <c r="I137" s="111"/>
      <c r="J137" s="85"/>
      <c r="N137" s="35">
        <f>IF(J137="Ja",$L$135,0)</f>
        <v>0</v>
      </c>
      <c r="P137" s="102"/>
      <c r="Q137" s="102"/>
      <c r="R137" s="102"/>
      <c r="S137" s="102"/>
      <c r="T137" s="102"/>
      <c r="U137" s="103"/>
    </row>
    <row r="138" spans="1:21" ht="15" customHeight="1" x14ac:dyDescent="0.3">
      <c r="B138" s="109" t="s">
        <v>251</v>
      </c>
      <c r="C138" s="110"/>
      <c r="D138" s="110"/>
      <c r="E138" s="110"/>
      <c r="F138" s="110"/>
      <c r="G138" s="110"/>
      <c r="H138" s="110"/>
      <c r="I138" s="111"/>
      <c r="J138" s="85"/>
      <c r="N138" s="35">
        <f t="shared" ref="N138:N141" si="2">IF(J138="Ja",$L$135,0)</f>
        <v>0</v>
      </c>
      <c r="P138" s="102"/>
      <c r="Q138" s="102"/>
      <c r="R138" s="102"/>
      <c r="S138" s="102"/>
      <c r="T138" s="102"/>
      <c r="U138" s="103"/>
    </row>
    <row r="139" spans="1:21" ht="15" customHeight="1" x14ac:dyDescent="0.3">
      <c r="B139" s="109" t="s">
        <v>252</v>
      </c>
      <c r="C139" s="110"/>
      <c r="D139" s="110"/>
      <c r="E139" s="110"/>
      <c r="F139" s="110"/>
      <c r="G139" s="110"/>
      <c r="H139" s="110"/>
      <c r="I139" s="111"/>
      <c r="J139" s="85"/>
      <c r="N139" s="35">
        <f t="shared" si="2"/>
        <v>0</v>
      </c>
      <c r="P139" s="102"/>
      <c r="Q139" s="102"/>
      <c r="R139" s="102"/>
      <c r="S139" s="102"/>
      <c r="T139" s="102"/>
      <c r="U139" s="103"/>
    </row>
    <row r="140" spans="1:21" ht="15" customHeight="1" x14ac:dyDescent="0.3">
      <c r="B140" s="109" t="s">
        <v>253</v>
      </c>
      <c r="C140" s="110"/>
      <c r="D140" s="110"/>
      <c r="E140" s="110"/>
      <c r="F140" s="110"/>
      <c r="G140" s="110"/>
      <c r="H140" s="110"/>
      <c r="I140" s="111"/>
      <c r="J140" s="85"/>
      <c r="N140" s="35">
        <f t="shared" si="2"/>
        <v>0</v>
      </c>
      <c r="P140" s="102"/>
      <c r="Q140" s="102"/>
      <c r="R140" s="102"/>
      <c r="S140" s="102"/>
      <c r="T140" s="102"/>
      <c r="U140" s="103"/>
    </row>
    <row r="141" spans="1:21" x14ac:dyDescent="0.3">
      <c r="B141" s="109" t="s">
        <v>177</v>
      </c>
      <c r="C141" s="110"/>
      <c r="D141" s="110"/>
      <c r="E141" s="110"/>
      <c r="F141" s="110"/>
      <c r="G141" s="110"/>
      <c r="H141" s="110"/>
      <c r="I141" s="111"/>
      <c r="J141" s="85"/>
      <c r="N141" s="35">
        <f t="shared" si="2"/>
        <v>0</v>
      </c>
    </row>
    <row r="142" spans="1:21" x14ac:dyDescent="0.3">
      <c r="B142" s="109" t="s">
        <v>178</v>
      </c>
      <c r="C142" s="110"/>
      <c r="D142" s="110"/>
      <c r="E142" s="110"/>
      <c r="F142" s="110"/>
      <c r="G142" s="110"/>
      <c r="H142" s="110"/>
      <c r="I142" s="111"/>
      <c r="J142" s="85"/>
      <c r="N142" s="35">
        <f t="shared" ref="N142:N143" si="3">IF(J142="Ja",$L$135,0)</f>
        <v>0</v>
      </c>
    </row>
    <row r="143" spans="1:21" x14ac:dyDescent="0.3">
      <c r="B143" s="109" t="s">
        <v>179</v>
      </c>
      <c r="C143" s="110"/>
      <c r="D143" s="110"/>
      <c r="E143" s="110"/>
      <c r="F143" s="110"/>
      <c r="G143" s="110"/>
      <c r="H143" s="110"/>
      <c r="I143" s="111"/>
      <c r="J143" s="85"/>
      <c r="N143" s="35">
        <f t="shared" si="3"/>
        <v>0</v>
      </c>
    </row>
    <row r="144" spans="1:21" x14ac:dyDescent="0.3">
      <c r="B144" s="109" t="s">
        <v>180</v>
      </c>
      <c r="C144" s="110"/>
      <c r="D144" s="110"/>
      <c r="E144" s="110"/>
      <c r="F144" s="110"/>
      <c r="G144" s="110"/>
      <c r="H144" s="110"/>
      <c r="I144" s="111"/>
      <c r="J144" s="85"/>
      <c r="N144" s="35">
        <f>IF(J144="Ja",$L$135,0)</f>
        <v>0</v>
      </c>
    </row>
    <row r="145" spans="1:14" x14ac:dyDescent="0.3"/>
    <row r="146" spans="1:14" x14ac:dyDescent="0.3">
      <c r="A146" s="26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</row>
    <row r="147" spans="1:14" ht="36" customHeight="1" x14ac:dyDescent="0.3">
      <c r="A147" s="1" t="s">
        <v>181</v>
      </c>
      <c r="B147" s="106" t="s">
        <v>274</v>
      </c>
      <c r="C147" s="106"/>
      <c r="D147" s="106"/>
      <c r="E147" s="106"/>
      <c r="F147" s="106"/>
      <c r="G147" s="106"/>
      <c r="H147" s="106"/>
      <c r="I147" s="106"/>
      <c r="J147" s="106"/>
      <c r="K147" s="106"/>
      <c r="L147" s="78" t="s">
        <v>125</v>
      </c>
    </row>
    <row r="148" spans="1:14" x14ac:dyDescent="0.3">
      <c r="L148" s="79">
        <v>-6000</v>
      </c>
    </row>
    <row r="149" spans="1:14" x14ac:dyDescent="0.3">
      <c r="B149" s="112" t="s">
        <v>116</v>
      </c>
      <c r="C149" s="113"/>
      <c r="D149" s="113"/>
      <c r="E149" s="113"/>
      <c r="F149" s="113"/>
      <c r="G149" s="113"/>
      <c r="H149" s="113"/>
      <c r="I149" s="114"/>
      <c r="J149" s="67"/>
    </row>
    <row r="150" spans="1:14" x14ac:dyDescent="0.3">
      <c r="B150" s="109" t="s">
        <v>177</v>
      </c>
      <c r="C150" s="110"/>
      <c r="D150" s="110"/>
      <c r="E150" s="110"/>
      <c r="F150" s="110"/>
      <c r="G150" s="110"/>
      <c r="H150" s="110"/>
      <c r="I150" s="111"/>
      <c r="J150" s="85"/>
      <c r="N150" s="35">
        <f>IF(J150="Ja",$L$148,0)</f>
        <v>0</v>
      </c>
    </row>
    <row r="151" spans="1:14" x14ac:dyDescent="0.3">
      <c r="B151" s="109" t="s">
        <v>178</v>
      </c>
      <c r="C151" s="110"/>
      <c r="D151" s="110"/>
      <c r="E151" s="110"/>
      <c r="F151" s="110"/>
      <c r="G151" s="110"/>
      <c r="H151" s="110"/>
      <c r="I151" s="111"/>
      <c r="J151" s="85"/>
      <c r="N151" s="35">
        <f t="shared" ref="N151:N153" si="4">IF(J151="Ja",$L$148,0)</f>
        <v>0</v>
      </c>
    </row>
    <row r="152" spans="1:14" x14ac:dyDescent="0.3">
      <c r="B152" s="109" t="s">
        <v>179</v>
      </c>
      <c r="C152" s="110"/>
      <c r="D152" s="110"/>
      <c r="E152" s="110"/>
      <c r="F152" s="110"/>
      <c r="G152" s="110"/>
      <c r="H152" s="110"/>
      <c r="I152" s="111"/>
      <c r="J152" s="85"/>
      <c r="N152" s="35">
        <f t="shared" si="4"/>
        <v>0</v>
      </c>
    </row>
    <row r="153" spans="1:14" x14ac:dyDescent="0.3">
      <c r="B153" s="109" t="s">
        <v>182</v>
      </c>
      <c r="C153" s="110"/>
      <c r="D153" s="110"/>
      <c r="E153" s="110"/>
      <c r="F153" s="110"/>
      <c r="G153" s="110"/>
      <c r="H153" s="110"/>
      <c r="I153" s="111"/>
      <c r="J153" s="85"/>
      <c r="N153" s="35">
        <f t="shared" si="4"/>
        <v>0</v>
      </c>
    </row>
    <row r="154" spans="1:14" x14ac:dyDescent="0.3">
      <c r="B154" s="109" t="s">
        <v>183</v>
      </c>
      <c r="C154" s="110"/>
      <c r="D154" s="110"/>
      <c r="E154" s="110"/>
      <c r="F154" s="110"/>
      <c r="G154" s="110"/>
      <c r="H154" s="110"/>
      <c r="I154" s="111"/>
      <c r="J154" s="85"/>
      <c r="N154" s="35">
        <f>IF(J154="Ja",$L$148,0)</f>
        <v>0</v>
      </c>
    </row>
    <row r="155" spans="1:14" x14ac:dyDescent="0.3"/>
    <row r="156" spans="1:14" x14ac:dyDescent="0.3">
      <c r="A156" s="26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14" x14ac:dyDescent="0.3"/>
    <row r="158" spans="1:14" ht="15.6" x14ac:dyDescent="0.3">
      <c r="A158" s="10" t="s">
        <v>184</v>
      </c>
      <c r="B158" s="107" t="s">
        <v>185</v>
      </c>
      <c r="C158" s="107"/>
      <c r="D158" s="107"/>
      <c r="E158" s="107"/>
      <c r="F158" s="107"/>
      <c r="G158" s="107"/>
      <c r="H158" s="107"/>
      <c r="I158" s="107"/>
      <c r="J158" s="107"/>
      <c r="K158" s="107"/>
    </row>
    <row r="160" spans="1:14" x14ac:dyDescent="0.3">
      <c r="A160" s="1" t="s">
        <v>186</v>
      </c>
      <c r="B160" s="106" t="s">
        <v>187</v>
      </c>
      <c r="C160" s="106"/>
      <c r="D160" s="106"/>
      <c r="E160" s="106"/>
      <c r="F160" s="106"/>
      <c r="G160" s="106"/>
      <c r="H160" s="106"/>
      <c r="I160" s="106"/>
      <c r="J160" s="106"/>
      <c r="K160" s="106"/>
      <c r="L160" s="62" t="s">
        <v>113</v>
      </c>
    </row>
    <row r="161" spans="1:14" x14ac:dyDescent="0.3">
      <c r="B161" s="65"/>
      <c r="C161" s="65"/>
      <c r="D161" s="65"/>
      <c r="E161" s="65"/>
      <c r="F161" s="65"/>
      <c r="G161" s="65"/>
      <c r="H161" s="65"/>
      <c r="I161" s="65"/>
      <c r="J161" s="65"/>
      <c r="K161" s="65"/>
    </row>
    <row r="162" spans="1:14" x14ac:dyDescent="0.3">
      <c r="B162" s="112" t="s">
        <v>116</v>
      </c>
      <c r="C162" s="113"/>
      <c r="D162" s="113"/>
      <c r="E162" s="113"/>
      <c r="F162" s="113"/>
      <c r="G162" s="113"/>
      <c r="H162" s="113"/>
      <c r="I162" s="114"/>
      <c r="J162" s="67"/>
      <c r="K162" s="65"/>
    </row>
    <row r="163" spans="1:14" ht="30.75" customHeight="1" x14ac:dyDescent="0.3">
      <c r="B163" s="115" t="s">
        <v>248</v>
      </c>
      <c r="C163" s="116"/>
      <c r="D163" s="116"/>
      <c r="E163" s="116"/>
      <c r="F163" s="116"/>
      <c r="G163" s="116"/>
      <c r="H163" s="116"/>
      <c r="I163" s="117"/>
      <c r="J163" s="71"/>
      <c r="K163" s="65"/>
    </row>
    <row r="164" spans="1:14" x14ac:dyDescent="0.3">
      <c r="B164" s="7" t="s">
        <v>256</v>
      </c>
      <c r="C164" s="7"/>
      <c r="J164" s="85"/>
    </row>
    <row r="165" spans="1:14" ht="15" customHeight="1" x14ac:dyDescent="0.3">
      <c r="B165" s="7" t="s">
        <v>247</v>
      </c>
      <c r="I165" s="4"/>
      <c r="J165" s="85"/>
    </row>
    <row r="166" spans="1:14" x14ac:dyDescent="0.3">
      <c r="B166" s="7" t="s">
        <v>255</v>
      </c>
      <c r="I166" s="4"/>
      <c r="J166" s="85"/>
    </row>
    <row r="167" spans="1:14" ht="15" customHeight="1" x14ac:dyDescent="0.3">
      <c r="B167" s="8" t="s">
        <v>267</v>
      </c>
      <c r="C167" s="5"/>
      <c r="D167" s="5"/>
      <c r="E167" s="5"/>
      <c r="F167" s="5"/>
      <c r="G167" s="5"/>
      <c r="H167" s="5"/>
      <c r="I167" s="6"/>
      <c r="J167" s="85"/>
    </row>
    <row r="168" spans="1:14" x14ac:dyDescent="0.3">
      <c r="B168" s="109" t="s">
        <v>188</v>
      </c>
      <c r="C168" s="110"/>
      <c r="D168" s="110"/>
      <c r="E168" s="110"/>
      <c r="F168" s="110"/>
      <c r="G168" s="110"/>
      <c r="H168" s="110"/>
      <c r="I168" s="111"/>
      <c r="J168" s="85"/>
    </row>
    <row r="169" spans="1:14" x14ac:dyDescent="0.3">
      <c r="B169" s="109" t="s">
        <v>189</v>
      </c>
      <c r="C169" s="110"/>
      <c r="D169" s="110"/>
      <c r="E169" s="110"/>
      <c r="F169" s="110"/>
      <c r="G169" s="110"/>
      <c r="H169" s="110"/>
      <c r="I169" s="111"/>
      <c r="J169" s="85"/>
    </row>
    <row r="170" spans="1:14" x14ac:dyDescent="0.3">
      <c r="B170" s="109" t="s">
        <v>190</v>
      </c>
      <c r="C170" s="110"/>
      <c r="D170" s="110"/>
      <c r="E170" s="110"/>
      <c r="F170" s="110"/>
      <c r="G170" s="110"/>
      <c r="H170" s="110"/>
      <c r="I170" s="111"/>
      <c r="J170" s="85"/>
    </row>
    <row r="171" spans="1:14" x14ac:dyDescent="0.3">
      <c r="B171" s="109" t="s">
        <v>191</v>
      </c>
      <c r="C171" s="110"/>
      <c r="D171" s="110"/>
      <c r="E171" s="110"/>
      <c r="F171" s="110"/>
      <c r="G171" s="110"/>
      <c r="H171" s="110"/>
      <c r="I171" s="111"/>
      <c r="J171" s="85"/>
    </row>
    <row r="172" spans="1:14" x14ac:dyDescent="0.3"/>
    <row r="173" spans="1:14" x14ac:dyDescent="0.3">
      <c r="A173" s="26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</row>
    <row r="174" spans="1:14" ht="38.25" customHeight="1" x14ac:dyDescent="0.3">
      <c r="A174" s="1" t="s">
        <v>192</v>
      </c>
      <c r="B174" s="106" t="s">
        <v>273</v>
      </c>
      <c r="C174" s="106"/>
      <c r="D174" s="106"/>
      <c r="E174" s="106"/>
      <c r="F174" s="106"/>
      <c r="G174" s="106"/>
      <c r="H174" s="106"/>
      <c r="I174" s="106"/>
      <c r="J174" s="106"/>
      <c r="K174" s="106"/>
      <c r="L174" s="78" t="s">
        <v>125</v>
      </c>
    </row>
    <row r="175" spans="1:14" x14ac:dyDescent="0.3">
      <c r="B175" s="9"/>
      <c r="L175" s="79">
        <v>-30000</v>
      </c>
      <c r="N175" s="41"/>
    </row>
    <row r="176" spans="1:14" x14ac:dyDescent="0.3">
      <c r="B176" s="29" t="s">
        <v>116</v>
      </c>
      <c r="D176" s="85"/>
      <c r="N176" s="35">
        <f>IF(D176="Ja",$L$175,0)</f>
        <v>0</v>
      </c>
    </row>
    <row r="177" spans="1:14" x14ac:dyDescent="0.3"/>
    <row r="178" spans="1:14" x14ac:dyDescent="0.3">
      <c r="A178" s="26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</row>
    <row r="179" spans="1:14" ht="38.25" customHeight="1" x14ac:dyDescent="0.3">
      <c r="A179" s="1" t="s">
        <v>193</v>
      </c>
      <c r="B179" s="106" t="s">
        <v>278</v>
      </c>
      <c r="C179" s="106"/>
      <c r="D179" s="106"/>
      <c r="E179" s="106"/>
      <c r="F179" s="106"/>
      <c r="G179" s="106"/>
      <c r="H179" s="106"/>
      <c r="I179" s="106"/>
      <c r="J179" s="106"/>
      <c r="K179" s="106"/>
      <c r="L179" s="78" t="s">
        <v>125</v>
      </c>
    </row>
    <row r="180" spans="1:14" x14ac:dyDescent="0.3">
      <c r="L180" s="79">
        <v>-70000</v>
      </c>
    </row>
    <row r="181" spans="1:14" x14ac:dyDescent="0.3">
      <c r="B181" s="29" t="s">
        <v>116</v>
      </c>
      <c r="D181" s="85"/>
      <c r="N181" s="35">
        <f>IF(D181="Ja",$L$180,0)</f>
        <v>0</v>
      </c>
    </row>
    <row r="182" spans="1:14" x14ac:dyDescent="0.3"/>
    <row r="183" spans="1:14" x14ac:dyDescent="0.3">
      <c r="A183" s="26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</row>
    <row r="184" spans="1:14" ht="15.6" x14ac:dyDescent="0.3">
      <c r="A184" s="10" t="s">
        <v>194</v>
      </c>
      <c r="B184" s="11" t="s">
        <v>195</v>
      </c>
    </row>
    <row r="185" spans="1:14" x14ac:dyDescent="0.3"/>
    <row r="186" spans="1:14" x14ac:dyDescent="0.3">
      <c r="A186" s="1" t="s">
        <v>196</v>
      </c>
      <c r="B186" s="106" t="s">
        <v>173</v>
      </c>
      <c r="C186" s="106"/>
      <c r="D186" s="106"/>
      <c r="E186" s="106"/>
      <c r="F186" s="106"/>
      <c r="G186" s="106"/>
      <c r="H186" s="106"/>
      <c r="I186" s="106"/>
      <c r="J186" s="106"/>
      <c r="K186" s="106"/>
      <c r="L186" s="62" t="s">
        <v>113</v>
      </c>
    </row>
    <row r="187" spans="1:14" ht="34.5" customHeight="1" x14ac:dyDescent="0.3">
      <c r="B187" s="106" t="s">
        <v>197</v>
      </c>
      <c r="C187" s="106"/>
      <c r="D187" s="106"/>
      <c r="E187" s="106"/>
      <c r="F187" s="106"/>
      <c r="G187" s="106"/>
      <c r="H187" s="106"/>
      <c r="I187" s="106"/>
      <c r="J187" s="106"/>
      <c r="K187" s="106"/>
    </row>
    <row r="188" spans="1:14" x14ac:dyDescent="0.3"/>
    <row r="189" spans="1:14" x14ac:dyDescent="0.3">
      <c r="B189" s="29" t="s">
        <v>116</v>
      </c>
      <c r="D189" s="85"/>
    </row>
    <row r="190" spans="1:14" x14ac:dyDescent="0.3"/>
    <row r="191" spans="1:14" x14ac:dyDescent="0.3">
      <c r="A191" s="26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</row>
    <row r="192" spans="1:14" x14ac:dyDescent="0.3">
      <c r="A192" s="1" t="s">
        <v>198</v>
      </c>
      <c r="B192" s="106" t="s">
        <v>173</v>
      </c>
      <c r="C192" s="106"/>
      <c r="D192" s="106"/>
      <c r="E192" s="106"/>
      <c r="F192" s="106"/>
      <c r="G192" s="106"/>
      <c r="H192" s="106"/>
      <c r="I192" s="106"/>
      <c r="J192" s="106"/>
      <c r="K192" s="106"/>
      <c r="L192" s="62" t="s">
        <v>113</v>
      </c>
    </row>
    <row r="193" spans="1:14" x14ac:dyDescent="0.3">
      <c r="B193" s="108" t="s">
        <v>266</v>
      </c>
      <c r="C193" s="106"/>
      <c r="D193" s="106"/>
      <c r="E193" s="106"/>
      <c r="F193" s="106"/>
      <c r="G193" s="106"/>
      <c r="H193" s="106"/>
      <c r="I193" s="106"/>
      <c r="J193" s="106"/>
      <c r="K193" s="106"/>
      <c r="M193" s="101"/>
    </row>
    <row r="194" spans="1:14" ht="13.5" customHeight="1" x14ac:dyDescent="0.3">
      <c r="B194" s="65"/>
      <c r="C194" s="65"/>
      <c r="D194" s="65"/>
      <c r="E194" s="65"/>
      <c r="F194" s="65"/>
      <c r="G194" s="65"/>
      <c r="H194" s="65"/>
      <c r="I194" s="65"/>
      <c r="J194" s="65"/>
      <c r="K194" s="65"/>
    </row>
    <row r="195" spans="1:14" ht="17.25" customHeight="1" x14ac:dyDescent="0.3">
      <c r="B195" s="29" t="s">
        <v>116</v>
      </c>
      <c r="D195" s="85"/>
      <c r="F195" s="34"/>
      <c r="G195" s="65"/>
      <c r="H195" s="65"/>
      <c r="I195" s="65"/>
      <c r="J195" s="65"/>
      <c r="K195" s="65"/>
    </row>
    <row r="196" spans="1:14" ht="34.5" customHeight="1" x14ac:dyDescent="0.3">
      <c r="B196" s="89"/>
      <c r="C196" s="89"/>
      <c r="D196" s="90"/>
      <c r="E196" s="90"/>
      <c r="F196" s="90"/>
      <c r="G196" s="65"/>
      <c r="H196" s="65"/>
      <c r="I196" s="65"/>
      <c r="J196" s="65"/>
      <c r="K196" s="65"/>
    </row>
    <row r="197" spans="1:14" ht="12" customHeight="1" x14ac:dyDescent="0.3">
      <c r="B197" s="65"/>
      <c r="C197" s="65"/>
      <c r="E197" s="65"/>
      <c r="F197" s="65"/>
      <c r="G197" s="65"/>
      <c r="H197" s="65"/>
      <c r="I197" s="65"/>
      <c r="J197" s="65"/>
      <c r="K197" s="65"/>
    </row>
    <row r="198" spans="1:14" ht="12" customHeight="1" x14ac:dyDescent="0.3">
      <c r="A198" s="26"/>
      <c r="B198" s="31"/>
      <c r="C198" s="31"/>
      <c r="D198" s="27"/>
      <c r="E198" s="31"/>
      <c r="F198" s="31"/>
      <c r="G198" s="31"/>
      <c r="H198" s="31"/>
      <c r="I198" s="31"/>
      <c r="J198" s="31"/>
      <c r="K198" s="31"/>
      <c r="L198" s="27"/>
      <c r="M198" s="27"/>
      <c r="N198" s="27"/>
    </row>
    <row r="199" spans="1:14" ht="24.75" customHeight="1" x14ac:dyDescent="0.3">
      <c r="A199" s="1" t="s">
        <v>199</v>
      </c>
      <c r="B199" s="106" t="s">
        <v>173</v>
      </c>
      <c r="C199" s="106"/>
      <c r="D199" s="106"/>
      <c r="E199" s="106"/>
      <c r="F199" s="106"/>
      <c r="G199" s="106"/>
      <c r="H199" s="106"/>
      <c r="I199" s="106"/>
      <c r="J199" s="106"/>
      <c r="K199" s="106"/>
      <c r="L199" s="62" t="s">
        <v>113</v>
      </c>
    </row>
    <row r="200" spans="1:14" x14ac:dyDescent="0.3">
      <c r="A200"/>
      <c r="B200" s="106" t="s">
        <v>200</v>
      </c>
      <c r="C200" s="106"/>
      <c r="D200" s="106"/>
      <c r="E200" s="106"/>
      <c r="F200" s="106"/>
      <c r="G200" s="106"/>
      <c r="H200" s="106"/>
      <c r="I200" s="106"/>
      <c r="J200" s="106"/>
      <c r="K200" s="106"/>
    </row>
    <row r="201" spans="1:14" ht="15" customHeight="1" x14ac:dyDescent="0.3">
      <c r="A201"/>
      <c r="B201" s="39"/>
      <c r="C201" s="65"/>
      <c r="D201" s="65"/>
      <c r="E201" s="65"/>
      <c r="F201" s="65"/>
      <c r="G201" s="65"/>
      <c r="H201" s="65"/>
      <c r="I201" s="65"/>
      <c r="J201" s="65"/>
      <c r="K201" s="65"/>
    </row>
    <row r="202" spans="1:14" ht="15.75" customHeight="1" x14ac:dyDescent="0.3">
      <c r="B202" s="29" t="s">
        <v>116</v>
      </c>
      <c r="D202" s="85"/>
      <c r="F202" s="65"/>
      <c r="G202" s="65"/>
      <c r="H202" s="65"/>
      <c r="I202" s="65"/>
      <c r="J202" s="65"/>
      <c r="K202" s="65"/>
      <c r="N202" s="35"/>
    </row>
    <row r="203" spans="1:14" ht="15.75" customHeight="1" x14ac:dyDescent="0.3">
      <c r="F203" s="65"/>
      <c r="G203" s="65"/>
      <c r="H203" s="65"/>
      <c r="I203" s="65"/>
      <c r="J203" s="65"/>
      <c r="K203" s="65"/>
      <c r="M203" s="101"/>
    </row>
    <row r="204" spans="1:14" ht="15.75" customHeight="1" x14ac:dyDescent="0.3">
      <c r="A204" s="26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27"/>
      <c r="M204" s="27"/>
      <c r="N204" s="27"/>
    </row>
    <row r="205" spans="1:14" ht="15.75" customHeight="1" x14ac:dyDescent="0.3">
      <c r="A205" s="1" t="s">
        <v>201</v>
      </c>
      <c r="B205" s="106" t="s">
        <v>173</v>
      </c>
      <c r="C205" s="106"/>
      <c r="D205" s="106"/>
      <c r="E205" s="106"/>
      <c r="F205" s="106"/>
      <c r="G205" s="106"/>
      <c r="H205" s="106"/>
      <c r="I205" s="106"/>
      <c r="J205" s="106"/>
      <c r="K205" s="106"/>
      <c r="L205" s="62" t="s">
        <v>113</v>
      </c>
    </row>
    <row r="206" spans="1:14" ht="33" customHeight="1" x14ac:dyDescent="0.3">
      <c r="A206"/>
      <c r="B206" s="106" t="s">
        <v>265</v>
      </c>
      <c r="C206" s="106"/>
      <c r="D206" s="106"/>
      <c r="E206" s="106"/>
      <c r="F206" s="106"/>
      <c r="G206" s="106"/>
      <c r="H206" s="106"/>
      <c r="I206" s="106"/>
      <c r="J206" s="106"/>
      <c r="K206" s="106"/>
      <c r="M206" s="101"/>
    </row>
    <row r="207" spans="1:14" ht="14.25" customHeight="1" x14ac:dyDescent="0.3">
      <c r="A207"/>
      <c r="B207" s="65"/>
      <c r="C207" s="65"/>
      <c r="D207" s="65"/>
      <c r="E207" s="65"/>
      <c r="F207" s="65"/>
      <c r="G207" s="65"/>
      <c r="H207" s="65"/>
      <c r="I207" s="65"/>
      <c r="J207" s="65"/>
      <c r="K207" s="65"/>
    </row>
    <row r="208" spans="1:14" ht="15.75" customHeight="1" x14ac:dyDescent="0.3">
      <c r="A208"/>
      <c r="B208" s="29" t="s">
        <v>116</v>
      </c>
      <c r="D208" s="85"/>
      <c r="F208" s="65"/>
      <c r="G208" s="65"/>
      <c r="H208" s="65"/>
      <c r="I208" s="65"/>
      <c r="J208" s="65"/>
      <c r="K208" s="65"/>
      <c r="N208" s="35"/>
    </row>
    <row r="209" spans="1:14" ht="15.75" customHeight="1" x14ac:dyDescent="0.3">
      <c r="A209"/>
      <c r="F209" s="65"/>
      <c r="G209" s="65"/>
      <c r="H209" s="65"/>
      <c r="I209" s="65"/>
      <c r="J209" s="65"/>
      <c r="K209" s="65"/>
    </row>
    <row r="210" spans="1:14" ht="14.4" customHeight="1" x14ac:dyDescent="0.3">
      <c r="A210" s="26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27"/>
      <c r="M210" s="27"/>
      <c r="N210" s="27"/>
    </row>
    <row r="211" spans="1:14" ht="14.4" customHeight="1" x14ac:dyDescent="0.3">
      <c r="A211" s="1" t="s">
        <v>202</v>
      </c>
      <c r="B211" s="106" t="s">
        <v>203</v>
      </c>
      <c r="C211" s="106"/>
      <c r="D211" s="106"/>
      <c r="E211" s="106"/>
      <c r="F211" s="106"/>
      <c r="G211" s="106"/>
      <c r="H211" s="106"/>
      <c r="I211" s="106"/>
      <c r="J211" s="106"/>
      <c r="K211" s="106"/>
      <c r="L211" s="78" t="s">
        <v>125</v>
      </c>
    </row>
    <row r="212" spans="1:14" ht="15.6" customHeight="1" x14ac:dyDescent="0.3">
      <c r="A212"/>
      <c r="B212" s="106" t="s">
        <v>204</v>
      </c>
      <c r="C212" s="106"/>
      <c r="D212" s="106"/>
      <c r="E212" s="106"/>
      <c r="F212" s="106"/>
      <c r="G212" s="106"/>
      <c r="H212" s="106"/>
      <c r="I212" s="106"/>
      <c r="J212" s="106"/>
      <c r="K212" s="106"/>
      <c r="L212" s="78">
        <v>-7000</v>
      </c>
      <c r="M212" s="101"/>
    </row>
    <row r="213" spans="1:14" ht="14.4" customHeight="1" x14ac:dyDescent="0.3">
      <c r="A213"/>
      <c r="B213" s="65"/>
      <c r="C213" s="65"/>
      <c r="D213" s="65"/>
      <c r="E213" s="65"/>
      <c r="F213" s="65"/>
      <c r="G213" s="65"/>
      <c r="H213" s="65"/>
      <c r="I213" s="65"/>
      <c r="J213" s="65"/>
      <c r="K213" s="65"/>
    </row>
    <row r="214" spans="1:14" ht="14.4" customHeight="1" x14ac:dyDescent="0.3">
      <c r="A214"/>
      <c r="B214" s="29" t="s">
        <v>116</v>
      </c>
      <c r="D214" s="85"/>
      <c r="F214" s="65"/>
      <c r="G214" s="65"/>
      <c r="H214" s="65"/>
      <c r="I214" s="65"/>
      <c r="J214" s="65"/>
      <c r="K214" s="65"/>
      <c r="N214" s="35">
        <f>IF(D214="Ja",$L$212,0)</f>
        <v>0</v>
      </c>
    </row>
    <row r="215" spans="1:14" ht="14.4" customHeight="1" x14ac:dyDescent="0.3">
      <c r="A215"/>
      <c r="F215" s="65"/>
      <c r="G215" s="65"/>
      <c r="H215" s="65"/>
      <c r="I215" s="65"/>
      <c r="J215" s="65"/>
      <c r="K215" s="65"/>
    </row>
    <row r="216" spans="1:14" x14ac:dyDescent="0.3">
      <c r="A216" s="26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</row>
    <row r="217" spans="1:14" ht="15.6" x14ac:dyDescent="0.3">
      <c r="A217" s="10" t="s">
        <v>258</v>
      </c>
      <c r="B217" s="107" t="s">
        <v>259</v>
      </c>
      <c r="C217" s="107"/>
      <c r="D217" s="107"/>
      <c r="E217" s="107"/>
      <c r="F217" s="107"/>
      <c r="G217" s="107"/>
      <c r="H217" s="107"/>
      <c r="I217" s="107"/>
      <c r="J217" s="107"/>
      <c r="K217" s="107"/>
    </row>
    <row r="218" spans="1:14" x14ac:dyDescent="0.3">
      <c r="B218" s="104" t="s">
        <v>260</v>
      </c>
      <c r="L218" s="62" t="s">
        <v>113</v>
      </c>
    </row>
    <row r="219" spans="1:14" x14ac:dyDescent="0.3">
      <c r="B219" s="104" t="s">
        <v>261</v>
      </c>
    </row>
    <row r="220" spans="1:14" x14ac:dyDescent="0.3">
      <c r="B220" s="9" t="s">
        <v>263</v>
      </c>
    </row>
    <row r="221" spans="1:14" x14ac:dyDescent="0.3">
      <c r="B221" s="9" t="s">
        <v>262</v>
      </c>
    </row>
    <row r="222" spans="1:14" x14ac:dyDescent="0.3">
      <c r="B222" s="9"/>
    </row>
    <row r="223" spans="1:14" x14ac:dyDescent="0.3">
      <c r="B223" s="29" t="s">
        <v>116</v>
      </c>
      <c r="D223" s="85"/>
    </row>
    <row r="224" spans="1:14" x14ac:dyDescent="0.3"/>
    <row r="225" spans="1:14" ht="15.6" x14ac:dyDescent="0.3">
      <c r="A225" s="23"/>
      <c r="B225" s="32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</row>
    <row r="226" spans="1:14" ht="15.6" x14ac:dyDescent="0.3">
      <c r="A226" s="10" t="s">
        <v>205</v>
      </c>
      <c r="B226" s="11" t="s">
        <v>206</v>
      </c>
    </row>
    <row r="227" spans="1:14" ht="15.6" x14ac:dyDescent="0.3">
      <c r="A227" s="10" t="s">
        <v>207</v>
      </c>
      <c r="B227" s="107" t="s">
        <v>208</v>
      </c>
      <c r="C227" s="107"/>
      <c r="D227" s="107"/>
      <c r="E227" s="107"/>
      <c r="F227" s="107"/>
      <c r="G227" s="107"/>
      <c r="H227" s="107"/>
      <c r="I227" s="107"/>
      <c r="J227" s="107"/>
      <c r="K227" s="107"/>
    </row>
    <row r="228" spans="1:14" ht="15.6" x14ac:dyDescent="0.3">
      <c r="A228" s="10"/>
      <c r="B228" s="66"/>
      <c r="C228" s="66"/>
      <c r="D228" s="66"/>
      <c r="E228" s="66"/>
      <c r="F228" s="66"/>
      <c r="G228" s="66"/>
      <c r="H228" s="66"/>
      <c r="I228" s="66"/>
      <c r="J228" s="66"/>
      <c r="K228" s="66"/>
    </row>
    <row r="229" spans="1:14" x14ac:dyDescent="0.3">
      <c r="A229" s="1" t="s">
        <v>209</v>
      </c>
      <c r="B229" s="106" t="s">
        <v>210</v>
      </c>
      <c r="C229" s="106"/>
      <c r="D229" s="106"/>
      <c r="E229" s="106"/>
      <c r="F229" s="106"/>
      <c r="G229" s="106"/>
      <c r="H229" s="106"/>
      <c r="I229" s="106"/>
      <c r="J229" s="106"/>
      <c r="K229" s="106"/>
      <c r="L229" s="62" t="s">
        <v>113</v>
      </c>
    </row>
    <row r="230" spans="1:14" x14ac:dyDescent="0.3">
      <c r="B230" s="29" t="s">
        <v>116</v>
      </c>
      <c r="D230" s="85"/>
    </row>
    <row r="231" spans="1:14" x14ac:dyDescent="0.3">
      <c r="D231" s="30"/>
    </row>
    <row r="232" spans="1:14" x14ac:dyDescent="0.3">
      <c r="A232" s="26"/>
      <c r="B232" s="33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</row>
    <row r="233" spans="1:14" x14ac:dyDescent="0.3">
      <c r="A233" s="1" t="s">
        <v>211</v>
      </c>
      <c r="B233" s="106" t="s">
        <v>271</v>
      </c>
      <c r="C233" s="106"/>
      <c r="D233" s="106"/>
      <c r="E233" s="106"/>
      <c r="F233" s="106"/>
      <c r="G233" s="106"/>
      <c r="H233" s="106"/>
      <c r="I233" s="106"/>
      <c r="J233" s="106"/>
      <c r="K233" s="106"/>
      <c r="L233" s="78" t="s">
        <v>125</v>
      </c>
    </row>
    <row r="234" spans="1:14" ht="12" customHeight="1" x14ac:dyDescent="0.3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79">
        <v>-200000</v>
      </c>
    </row>
    <row r="235" spans="1:14" x14ac:dyDescent="0.3">
      <c r="B235" s="29" t="s">
        <v>116</v>
      </c>
      <c r="D235" s="85"/>
      <c r="N235" s="35">
        <f>IF(D235="Ja",$L$234,0)</f>
        <v>0</v>
      </c>
    </row>
    <row r="236" spans="1:14" x14ac:dyDescent="0.3">
      <c r="D236" s="30"/>
    </row>
    <row r="237" spans="1:14" x14ac:dyDescent="0.3">
      <c r="A237" s="26"/>
      <c r="B237" s="33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</row>
    <row r="238" spans="1:14" x14ac:dyDescent="0.3">
      <c r="A238" s="1" t="s">
        <v>212</v>
      </c>
      <c r="B238" s="106" t="s">
        <v>213</v>
      </c>
      <c r="C238" s="106"/>
      <c r="D238" s="106"/>
      <c r="E238" s="106"/>
      <c r="F238" s="106"/>
      <c r="G238" s="106"/>
      <c r="H238" s="106"/>
      <c r="I238" s="106"/>
      <c r="J238" s="106"/>
      <c r="K238" s="106"/>
      <c r="L238" s="62" t="s">
        <v>113</v>
      </c>
    </row>
    <row r="239" spans="1:14" ht="13.5" customHeight="1" x14ac:dyDescent="0.3">
      <c r="B239" s="65"/>
      <c r="C239" s="65"/>
      <c r="D239" s="65"/>
      <c r="E239" s="65"/>
      <c r="F239" s="65"/>
      <c r="G239" s="65"/>
      <c r="H239" s="65"/>
      <c r="I239" s="65"/>
      <c r="J239" s="65"/>
      <c r="K239" s="65"/>
    </row>
    <row r="240" spans="1:14" x14ac:dyDescent="0.3">
      <c r="B240" s="29" t="s">
        <v>116</v>
      </c>
      <c r="D240" s="85"/>
    </row>
    <row r="241" spans="1:14" x14ac:dyDescent="0.3">
      <c r="D241" s="30"/>
    </row>
    <row r="242" spans="1:14" x14ac:dyDescent="0.3">
      <c r="A242" s="26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</row>
    <row r="243" spans="1:14" ht="15.6" x14ac:dyDescent="0.3">
      <c r="A243" s="10" t="s">
        <v>214</v>
      </c>
      <c r="B243" s="11" t="s">
        <v>215</v>
      </c>
    </row>
    <row r="244" spans="1:14" x14ac:dyDescent="0.3"/>
    <row r="245" spans="1:14" x14ac:dyDescent="0.3">
      <c r="A245" s="1" t="s">
        <v>216</v>
      </c>
      <c r="B245" s="106" t="s">
        <v>217</v>
      </c>
      <c r="C245" s="106"/>
      <c r="D245" s="106"/>
      <c r="E245" s="106"/>
      <c r="F245" s="106"/>
      <c r="G245" s="106"/>
      <c r="H245" s="106"/>
      <c r="I245" s="106"/>
      <c r="J245" s="106"/>
      <c r="K245" s="106"/>
      <c r="L245" s="62" t="s">
        <v>113</v>
      </c>
    </row>
    <row r="246" spans="1:14" x14ac:dyDescent="0.3">
      <c r="B246" s="65"/>
      <c r="C246" s="65"/>
      <c r="D246" s="65"/>
      <c r="E246" s="65"/>
      <c r="F246" s="65"/>
      <c r="G246" s="65"/>
      <c r="H246" s="65"/>
      <c r="I246" s="65"/>
      <c r="J246" s="65"/>
      <c r="K246" s="65"/>
    </row>
    <row r="247" spans="1:14" x14ac:dyDescent="0.3">
      <c r="B247" s="29" t="s">
        <v>116</v>
      </c>
      <c r="D247" s="85"/>
      <c r="F247" s="65"/>
      <c r="G247" s="65"/>
      <c r="H247" s="65"/>
      <c r="I247" s="65"/>
      <c r="J247" s="65"/>
      <c r="K247" s="65"/>
      <c r="N247" s="101"/>
    </row>
    <row r="248" spans="1:14" x14ac:dyDescent="0.3">
      <c r="F248" s="65"/>
      <c r="G248" s="65"/>
      <c r="H248" s="65"/>
      <c r="I248" s="65"/>
      <c r="J248" s="65"/>
      <c r="K248" s="65"/>
    </row>
    <row r="249" spans="1:14" x14ac:dyDescent="0.3">
      <c r="A249" s="26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27"/>
      <c r="M249" s="27"/>
      <c r="N249" s="27"/>
    </row>
    <row r="250" spans="1:14" x14ac:dyDescent="0.3">
      <c r="A250" s="1" t="s">
        <v>218</v>
      </c>
      <c r="B250" s="106" t="s">
        <v>219</v>
      </c>
      <c r="C250" s="106"/>
      <c r="D250" s="106"/>
      <c r="E250" s="106"/>
      <c r="F250" s="106"/>
      <c r="G250" s="106"/>
      <c r="H250" s="106"/>
      <c r="I250" s="106"/>
      <c r="J250" s="106"/>
      <c r="K250" s="106"/>
      <c r="L250" s="62" t="s">
        <v>113</v>
      </c>
    </row>
    <row r="251" spans="1:14" ht="13.5" customHeight="1" x14ac:dyDescent="0.3">
      <c r="B251" s="65"/>
      <c r="C251" s="65"/>
      <c r="D251" s="65"/>
      <c r="E251" s="65"/>
      <c r="F251" s="65"/>
      <c r="G251" s="65"/>
      <c r="H251" s="65"/>
      <c r="I251" s="65"/>
      <c r="J251" s="65"/>
      <c r="K251" s="65"/>
    </row>
    <row r="252" spans="1:14" x14ac:dyDescent="0.3">
      <c r="B252" s="29" t="s">
        <v>116</v>
      </c>
      <c r="D252" s="85"/>
      <c r="F252" s="65"/>
      <c r="G252" s="65"/>
      <c r="H252" s="65"/>
      <c r="I252" s="65"/>
      <c r="J252" s="65"/>
      <c r="K252" s="65"/>
    </row>
    <row r="253" spans="1:14" x14ac:dyDescent="0.3">
      <c r="F253" s="65"/>
      <c r="G253" s="65"/>
      <c r="H253" s="65"/>
      <c r="I253" s="65"/>
      <c r="J253" s="65"/>
      <c r="K253" s="65"/>
    </row>
    <row r="254" spans="1:14" x14ac:dyDescent="0.3">
      <c r="A254" s="26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27"/>
      <c r="M254" s="27"/>
      <c r="N254" s="27"/>
    </row>
    <row r="255" spans="1:14" ht="36.75" customHeight="1" x14ac:dyDescent="0.3">
      <c r="A255" s="1" t="s">
        <v>220</v>
      </c>
      <c r="B255" s="106" t="s">
        <v>221</v>
      </c>
      <c r="C255" s="106"/>
      <c r="D255" s="106"/>
      <c r="E255" s="106"/>
      <c r="F255" s="106"/>
      <c r="G255" s="106"/>
      <c r="H255" s="106"/>
      <c r="I255" s="106"/>
      <c r="J255" s="106"/>
      <c r="K255" s="106"/>
      <c r="L255" s="62" t="s">
        <v>113</v>
      </c>
    </row>
    <row r="256" spans="1:14" ht="14.25" customHeight="1" x14ac:dyDescent="0.3">
      <c r="B256" s="65"/>
      <c r="C256" s="65"/>
      <c r="D256" s="65"/>
      <c r="E256" s="65"/>
      <c r="F256" s="65"/>
      <c r="G256" s="65"/>
      <c r="H256" s="65"/>
      <c r="I256" s="65"/>
      <c r="J256" s="65"/>
      <c r="K256" s="65"/>
    </row>
    <row r="257" spans="1:14" x14ac:dyDescent="0.3">
      <c r="B257" s="29" t="s">
        <v>116</v>
      </c>
      <c r="D257" s="85"/>
      <c r="F257" s="65"/>
      <c r="G257" s="65"/>
      <c r="H257" s="65"/>
      <c r="I257" s="65"/>
      <c r="J257" s="65"/>
      <c r="K257" s="65"/>
    </row>
    <row r="258" spans="1:14" x14ac:dyDescent="0.3">
      <c r="F258" s="65"/>
      <c r="G258" s="65"/>
      <c r="H258" s="65"/>
      <c r="I258" s="65"/>
      <c r="J258" s="65"/>
      <c r="K258" s="65"/>
    </row>
    <row r="259" spans="1:14" x14ac:dyDescent="0.3">
      <c r="A259" s="26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27"/>
      <c r="M259" s="27"/>
      <c r="N259" s="27"/>
    </row>
    <row r="260" spans="1:14" ht="37.5" customHeight="1" x14ac:dyDescent="0.3">
      <c r="A260" s="1" t="s">
        <v>222</v>
      </c>
      <c r="B260" s="106" t="s">
        <v>272</v>
      </c>
      <c r="C260" s="106"/>
      <c r="D260" s="106"/>
      <c r="E260" s="106"/>
      <c r="F260" s="106"/>
      <c r="G260" s="106"/>
      <c r="H260" s="106"/>
      <c r="I260" s="106"/>
      <c r="J260" s="106"/>
      <c r="K260" s="106"/>
      <c r="L260" s="78" t="s">
        <v>125</v>
      </c>
    </row>
    <row r="261" spans="1:14" ht="15.75" customHeight="1" x14ac:dyDescent="0.3"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79">
        <v>-50000</v>
      </c>
    </row>
    <row r="262" spans="1:14" x14ac:dyDescent="0.3">
      <c r="B262" s="29" t="s">
        <v>116</v>
      </c>
      <c r="D262" s="85"/>
      <c r="N262" s="35">
        <f>IF(D262="Ja",$L$261,0)</f>
        <v>0</v>
      </c>
    </row>
    <row r="263" spans="1:14" x14ac:dyDescent="0.3"/>
    <row r="264" spans="1:14" x14ac:dyDescent="0.3">
      <c r="A264" s="26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27"/>
      <c r="M264" s="27"/>
      <c r="N264" s="27"/>
    </row>
    <row r="265" spans="1:14" ht="15.6" x14ac:dyDescent="0.3">
      <c r="A265" s="10" t="s">
        <v>223</v>
      </c>
      <c r="B265" s="11" t="s">
        <v>224</v>
      </c>
    </row>
    <row r="266" spans="1:14" x14ac:dyDescent="0.3"/>
    <row r="267" spans="1:14" x14ac:dyDescent="0.3">
      <c r="A267" s="1" t="s">
        <v>225</v>
      </c>
      <c r="B267" s="106" t="s">
        <v>226</v>
      </c>
      <c r="C267" s="106"/>
      <c r="D267" s="106"/>
      <c r="E267" s="106"/>
      <c r="F267" s="106"/>
      <c r="G267" s="106"/>
      <c r="H267" s="106"/>
      <c r="I267" s="106"/>
      <c r="J267" s="106"/>
      <c r="K267" s="106"/>
      <c r="L267" s="62" t="s">
        <v>113</v>
      </c>
    </row>
    <row r="268" spans="1:14" x14ac:dyDescent="0.3">
      <c r="B268" s="65"/>
      <c r="C268" s="65"/>
      <c r="D268" s="65"/>
      <c r="E268" s="65"/>
      <c r="F268" s="65"/>
      <c r="G268" s="65"/>
      <c r="H268" s="65"/>
      <c r="I268" s="65"/>
      <c r="J268" s="65"/>
      <c r="K268" s="65"/>
    </row>
    <row r="269" spans="1:14" x14ac:dyDescent="0.3">
      <c r="B269" s="29" t="s">
        <v>116</v>
      </c>
      <c r="D269" s="85"/>
      <c r="F269" s="65"/>
      <c r="G269" s="65"/>
      <c r="H269" s="65"/>
      <c r="I269" s="65"/>
      <c r="J269" s="65"/>
      <c r="K269" s="65"/>
    </row>
    <row r="270" spans="1:14" x14ac:dyDescent="0.3">
      <c r="F270" s="65"/>
      <c r="G270" s="65"/>
      <c r="H270" s="65"/>
      <c r="I270" s="65"/>
      <c r="J270" s="65"/>
      <c r="K270" s="65"/>
    </row>
    <row r="271" spans="1:14" x14ac:dyDescent="0.3">
      <c r="A271" s="26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27"/>
      <c r="M271" s="27"/>
      <c r="N271" s="27"/>
    </row>
    <row r="272" spans="1:14" ht="31.5" customHeight="1" x14ac:dyDescent="0.3">
      <c r="A272" s="1" t="s">
        <v>227</v>
      </c>
      <c r="B272" s="106" t="s">
        <v>228</v>
      </c>
      <c r="C272" s="106"/>
      <c r="D272" s="106"/>
      <c r="E272" s="106"/>
      <c r="F272" s="106"/>
      <c r="G272" s="106"/>
      <c r="H272" s="106"/>
      <c r="I272" s="106"/>
      <c r="J272" s="106"/>
      <c r="K272" s="106"/>
      <c r="L272" s="62" t="s">
        <v>113</v>
      </c>
    </row>
    <row r="273" spans="1:14" ht="16.5" customHeight="1" x14ac:dyDescent="0.3">
      <c r="B273" s="65"/>
      <c r="C273" s="65"/>
      <c r="D273" s="65"/>
      <c r="E273" s="65"/>
      <c r="F273" s="65"/>
      <c r="G273" s="65"/>
      <c r="H273" s="65"/>
      <c r="I273" s="65"/>
      <c r="J273" s="65"/>
      <c r="K273" s="65"/>
    </row>
    <row r="274" spans="1:14" x14ac:dyDescent="0.3">
      <c r="B274" s="29" t="s">
        <v>116</v>
      </c>
      <c r="D274" s="85"/>
      <c r="F274" s="65"/>
      <c r="G274" s="65"/>
      <c r="H274" s="65"/>
      <c r="I274" s="65"/>
      <c r="J274" s="65"/>
      <c r="K274" s="65"/>
    </row>
    <row r="275" spans="1:14" x14ac:dyDescent="0.3">
      <c r="F275" s="65"/>
      <c r="G275" s="65"/>
      <c r="H275" s="65"/>
      <c r="I275" s="65"/>
      <c r="J275" s="65"/>
      <c r="K275" s="65"/>
    </row>
    <row r="276" spans="1:14" x14ac:dyDescent="0.3">
      <c r="A276" s="26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27"/>
      <c r="M276" s="27"/>
      <c r="N276" s="27"/>
    </row>
    <row r="277" spans="1:14" ht="35.25" customHeight="1" x14ac:dyDescent="0.3">
      <c r="A277" s="1" t="s">
        <v>229</v>
      </c>
      <c r="B277" s="106" t="s">
        <v>264</v>
      </c>
      <c r="C277" s="106"/>
      <c r="D277" s="106"/>
      <c r="E277" s="106"/>
      <c r="F277" s="106"/>
      <c r="G277" s="106"/>
      <c r="H277" s="106"/>
      <c r="I277" s="106"/>
      <c r="J277" s="106"/>
      <c r="K277" s="106"/>
      <c r="L277" s="62" t="s">
        <v>113</v>
      </c>
    </row>
    <row r="278" spans="1:14" ht="15.75" customHeight="1" x14ac:dyDescent="0.3">
      <c r="B278" s="65"/>
      <c r="C278" s="65"/>
      <c r="D278" s="65"/>
      <c r="E278" s="65"/>
      <c r="F278" s="65"/>
      <c r="G278" s="65"/>
      <c r="H278" s="65"/>
      <c r="I278" s="65"/>
      <c r="J278" s="65"/>
      <c r="K278" s="65"/>
    </row>
    <row r="279" spans="1:14" x14ac:dyDescent="0.3">
      <c r="B279" s="29" t="s">
        <v>116</v>
      </c>
      <c r="D279" s="85"/>
      <c r="F279" s="65"/>
      <c r="G279" s="65"/>
      <c r="H279" s="65"/>
      <c r="I279" s="65"/>
      <c r="J279" s="65"/>
      <c r="K279" s="65"/>
    </row>
    <row r="280" spans="1:14" x14ac:dyDescent="0.3">
      <c r="F280" s="65"/>
      <c r="G280" s="65"/>
      <c r="H280" s="65"/>
      <c r="I280" s="65"/>
      <c r="J280" s="65"/>
      <c r="K280" s="65"/>
    </row>
    <row r="281" spans="1:14" x14ac:dyDescent="0.3">
      <c r="A281" s="26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27"/>
      <c r="M281" s="27"/>
      <c r="N281" s="27"/>
    </row>
    <row r="282" spans="1:14" x14ac:dyDescent="0.3">
      <c r="A282" s="1" t="s">
        <v>230</v>
      </c>
      <c r="B282" s="106" t="s">
        <v>231</v>
      </c>
      <c r="C282" s="106"/>
      <c r="D282" s="106"/>
      <c r="E282" s="106"/>
      <c r="F282" s="106"/>
      <c r="G282" s="106"/>
      <c r="H282" s="106"/>
      <c r="I282" s="106"/>
      <c r="J282" s="106"/>
      <c r="K282" s="106"/>
      <c r="L282" s="62" t="s">
        <v>113</v>
      </c>
    </row>
    <row r="283" spans="1:14" ht="16.5" customHeight="1" x14ac:dyDescent="0.3">
      <c r="B283" s="65"/>
      <c r="C283" s="65"/>
      <c r="D283" s="65"/>
      <c r="E283" s="65"/>
      <c r="F283" s="65"/>
      <c r="G283" s="65"/>
      <c r="H283" s="65"/>
      <c r="I283" s="65"/>
      <c r="J283" s="65"/>
      <c r="K283" s="65"/>
    </row>
    <row r="284" spans="1:14" x14ac:dyDescent="0.3">
      <c r="B284" s="29" t="s">
        <v>116</v>
      </c>
      <c r="D284" s="85"/>
    </row>
    <row r="285" spans="1:14" x14ac:dyDescent="0.3"/>
    <row r="286" spans="1:14" x14ac:dyDescent="0.3">
      <c r="A286" s="26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27"/>
      <c r="M286" s="27"/>
      <c r="N286" s="27"/>
    </row>
    <row r="287" spans="1:14" ht="15.6" x14ac:dyDescent="0.3">
      <c r="A287" s="10" t="s">
        <v>232</v>
      </c>
      <c r="B287" s="11" t="s">
        <v>233</v>
      </c>
    </row>
    <row r="288" spans="1:14" ht="15.6" x14ac:dyDescent="0.3">
      <c r="A288" s="10"/>
      <c r="B288" s="11"/>
    </row>
    <row r="289" spans="1:14" x14ac:dyDescent="0.3">
      <c r="A289" s="1" t="s">
        <v>234</v>
      </c>
      <c r="B289" s="106" t="s">
        <v>235</v>
      </c>
      <c r="C289" s="106"/>
      <c r="D289" s="106"/>
      <c r="E289" s="106"/>
      <c r="F289" s="106"/>
      <c r="G289" s="106"/>
      <c r="H289" s="106"/>
      <c r="I289" s="106"/>
      <c r="J289" s="106"/>
      <c r="K289" s="106"/>
      <c r="L289" s="78" t="s">
        <v>125</v>
      </c>
    </row>
    <row r="290" spans="1:14" ht="14.25" customHeight="1" x14ac:dyDescent="0.3"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79">
        <v>-20000</v>
      </c>
    </row>
    <row r="291" spans="1:14" x14ac:dyDescent="0.3">
      <c r="B291" s="29" t="s">
        <v>116</v>
      </c>
      <c r="D291" s="85"/>
      <c r="F291" s="65"/>
      <c r="G291" s="65"/>
      <c r="H291" s="65"/>
      <c r="I291" s="65"/>
      <c r="J291" s="65"/>
      <c r="K291" s="65"/>
      <c r="N291" s="35">
        <f>IF(D291="Ja",$L$290,0)</f>
        <v>0</v>
      </c>
    </row>
    <row r="292" spans="1:14" x14ac:dyDescent="0.3">
      <c r="F292" s="65"/>
      <c r="G292" s="65"/>
      <c r="H292" s="65"/>
      <c r="I292" s="65"/>
      <c r="J292" s="65"/>
      <c r="K292" s="65"/>
    </row>
    <row r="293" spans="1:14" x14ac:dyDescent="0.3">
      <c r="A293" s="26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27"/>
      <c r="M293" s="27"/>
      <c r="N293" s="27"/>
    </row>
    <row r="294" spans="1:14" ht="30.75" customHeight="1" x14ac:dyDescent="0.3">
      <c r="A294" s="1" t="s">
        <v>236</v>
      </c>
      <c r="B294" s="106" t="s">
        <v>237</v>
      </c>
      <c r="C294" s="106"/>
      <c r="D294" s="106"/>
      <c r="E294" s="106"/>
      <c r="F294" s="106"/>
      <c r="G294" s="106"/>
      <c r="H294" s="106"/>
      <c r="I294" s="106"/>
      <c r="J294" s="106"/>
      <c r="K294" s="106"/>
      <c r="L294" s="78" t="s">
        <v>125</v>
      </c>
    </row>
    <row r="295" spans="1:14" ht="16.5" customHeight="1" x14ac:dyDescent="0.3"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79">
        <v>-20000</v>
      </c>
    </row>
    <row r="296" spans="1:14" x14ac:dyDescent="0.3">
      <c r="B296" s="29" t="s">
        <v>116</v>
      </c>
      <c r="D296" s="85"/>
      <c r="F296" s="65"/>
      <c r="G296" s="65"/>
      <c r="H296" s="65"/>
      <c r="I296" s="65"/>
      <c r="J296" s="65"/>
      <c r="K296" s="65"/>
      <c r="N296" s="35">
        <f>IF(D296="Ja",$L$295,0)</f>
        <v>0</v>
      </c>
    </row>
    <row r="297" spans="1:14" x14ac:dyDescent="0.3">
      <c r="F297" s="65"/>
      <c r="G297" s="65"/>
      <c r="H297" s="65"/>
      <c r="I297" s="65"/>
      <c r="J297" s="65"/>
      <c r="K297" s="65"/>
    </row>
    <row r="298" spans="1:14" x14ac:dyDescent="0.3">
      <c r="A298" s="26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27"/>
      <c r="M298" s="27"/>
      <c r="N298" s="27"/>
    </row>
    <row r="299" spans="1:14" ht="16.5" customHeight="1" x14ac:dyDescent="0.3">
      <c r="A299" s="1" t="s">
        <v>238</v>
      </c>
      <c r="B299" s="106" t="s">
        <v>239</v>
      </c>
      <c r="C299" s="106"/>
      <c r="D299" s="106"/>
      <c r="E299" s="106"/>
      <c r="F299" s="106"/>
      <c r="G299" s="106"/>
      <c r="H299" s="106"/>
      <c r="I299" s="106"/>
      <c r="J299" s="106"/>
      <c r="K299" s="106"/>
      <c r="L299" s="62" t="s">
        <v>113</v>
      </c>
    </row>
    <row r="300" spans="1:14" ht="16.5" customHeight="1" x14ac:dyDescent="0.3">
      <c r="B300" s="65"/>
      <c r="C300" s="65"/>
      <c r="D300" s="65"/>
      <c r="E300" s="65"/>
      <c r="F300" s="65"/>
      <c r="G300" s="65"/>
      <c r="H300" s="65"/>
      <c r="I300" s="65"/>
      <c r="J300" s="65"/>
      <c r="K300" s="65"/>
    </row>
    <row r="301" spans="1:14" x14ac:dyDescent="0.3">
      <c r="B301" s="29" t="s">
        <v>116</v>
      </c>
      <c r="D301" s="85"/>
    </row>
    <row r="302" spans="1:14" x14ac:dyDescent="0.3"/>
    <row r="303" spans="1:14" x14ac:dyDescent="0.3">
      <c r="A303" s="26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27"/>
      <c r="M303" s="27"/>
      <c r="N303" s="27"/>
    </row>
    <row r="304" spans="1:14" x14ac:dyDescent="0.3">
      <c r="A304" s="1" t="s">
        <v>240</v>
      </c>
      <c r="B304" t="s">
        <v>241</v>
      </c>
      <c r="L304" s="78" t="s">
        <v>125</v>
      </c>
    </row>
    <row r="305" spans="2:14" x14ac:dyDescent="0.3">
      <c r="L305" s="79">
        <v>-40000</v>
      </c>
    </row>
    <row r="306" spans="2:14" x14ac:dyDescent="0.3">
      <c r="B306" s="29" t="s">
        <v>116</v>
      </c>
      <c r="D306" s="85"/>
      <c r="N306" s="35">
        <f>IF(D306="Ja",$L$305,0)</f>
        <v>0</v>
      </c>
    </row>
    <row r="307" spans="2:14" x14ac:dyDescent="0.3"/>
    <row r="308" spans="2:14" x14ac:dyDescent="0.3"/>
    <row r="309" spans="2:14" x14ac:dyDescent="0.3"/>
    <row r="310" spans="2:14" x14ac:dyDescent="0.3">
      <c r="L310" s="101"/>
      <c r="M310" s="101"/>
    </row>
    <row r="311" spans="2:14" x14ac:dyDescent="0.3">
      <c r="L311" s="101"/>
      <c r="M311" s="101"/>
    </row>
    <row r="312" spans="2:14" x14ac:dyDescent="0.3"/>
    <row r="313" spans="2:14" x14ac:dyDescent="0.3"/>
    <row r="314" spans="2:14" x14ac:dyDescent="0.3"/>
    <row r="315" spans="2:14" x14ac:dyDescent="0.3"/>
    <row r="316" spans="2:14" x14ac:dyDescent="0.3"/>
    <row r="317" spans="2:14" x14ac:dyDescent="0.3"/>
    <row r="318" spans="2:14" x14ac:dyDescent="0.3"/>
    <row r="319" spans="2:14" x14ac:dyDescent="0.3"/>
    <row r="320" spans="2:14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</sheetData>
  <mergeCells count="73">
    <mergeCell ref="B84:K84"/>
    <mergeCell ref="B154:I154"/>
    <mergeCell ref="B141:I141"/>
    <mergeCell ref="B142:I142"/>
    <mergeCell ref="B149:I149"/>
    <mergeCell ref="B147:K147"/>
    <mergeCell ref="B138:I138"/>
    <mergeCell ref="B118:K118"/>
    <mergeCell ref="B119:K119"/>
    <mergeCell ref="B120:K120"/>
    <mergeCell ref="B144:I144"/>
    <mergeCell ref="B136:I136"/>
    <mergeCell ref="B143:I143"/>
    <mergeCell ref="B121:K121"/>
    <mergeCell ref="B128:K128"/>
    <mergeCell ref="B139:I139"/>
    <mergeCell ref="B12:L12"/>
    <mergeCell ref="B13:K13"/>
    <mergeCell ref="B137:I137"/>
    <mergeCell ref="B15:K15"/>
    <mergeCell ref="B22:K22"/>
    <mergeCell ref="B24:K24"/>
    <mergeCell ref="B31:K31"/>
    <mergeCell ref="C18:K18"/>
    <mergeCell ref="C19:K19"/>
    <mergeCell ref="C16:K16"/>
    <mergeCell ref="C17:K17"/>
    <mergeCell ref="B41:K41"/>
    <mergeCell ref="B129:K129"/>
    <mergeCell ref="B76:K76"/>
    <mergeCell ref="B116:K116"/>
    <mergeCell ref="B134:K134"/>
    <mergeCell ref="B153:I153"/>
    <mergeCell ref="B163:I163"/>
    <mergeCell ref="B170:I170"/>
    <mergeCell ref="B140:I140"/>
    <mergeCell ref="B150:I150"/>
    <mergeCell ref="B151:I151"/>
    <mergeCell ref="B152:I152"/>
    <mergeCell ref="B171:I171"/>
    <mergeCell ref="B158:K158"/>
    <mergeCell ref="B160:K160"/>
    <mergeCell ref="B162:I162"/>
    <mergeCell ref="B168:I168"/>
    <mergeCell ref="B169:I169"/>
    <mergeCell ref="B174:K174"/>
    <mergeCell ref="B186:K186"/>
    <mergeCell ref="B187:K187"/>
    <mergeCell ref="B192:K192"/>
    <mergeCell ref="B193:K193"/>
    <mergeCell ref="B179:K179"/>
    <mergeCell ref="B199:K199"/>
    <mergeCell ref="B205:K205"/>
    <mergeCell ref="B200:K200"/>
    <mergeCell ref="B277:K277"/>
    <mergeCell ref="B267:K267"/>
    <mergeCell ref="B272:K272"/>
    <mergeCell ref="B212:K212"/>
    <mergeCell ref="B227:K227"/>
    <mergeCell ref="B229:K229"/>
    <mergeCell ref="B233:K233"/>
    <mergeCell ref="B238:K238"/>
    <mergeCell ref="B245:K245"/>
    <mergeCell ref="B250:K250"/>
    <mergeCell ref="B255:K255"/>
    <mergeCell ref="B260:K260"/>
    <mergeCell ref="B217:K217"/>
    <mergeCell ref="B282:K282"/>
    <mergeCell ref="B289:K289"/>
    <mergeCell ref="B294:K294"/>
    <mergeCell ref="B299:K299"/>
    <mergeCell ref="B206:K206"/>
    <mergeCell ref="B211:K211"/>
  </mergeCells>
  <conditionalFormatting sqref="C88:E112 J164:J171">
    <cfRule type="expression" dxfId="63" priority="11" stopIfTrue="1">
      <formula>C88="Nej"</formula>
    </cfRule>
    <cfRule type="expression" dxfId="62" priority="12">
      <formula>C88="Ja"</formula>
    </cfRule>
  </conditionalFormatting>
  <conditionalFormatting sqref="C45:G66 J137:J144">
    <cfRule type="expression" dxfId="61" priority="40">
      <formula>C45="Ja"</formula>
    </cfRule>
    <cfRule type="expression" dxfId="60" priority="39" stopIfTrue="1">
      <formula>C45="Nej"</formula>
    </cfRule>
  </conditionalFormatting>
  <conditionalFormatting sqref="C68:G71">
    <cfRule type="expression" dxfId="59" priority="41" stopIfTrue="1">
      <formula>C68="Nej"</formula>
    </cfRule>
    <cfRule type="expression" dxfId="58" priority="42">
      <formula>C68="Ja"</formula>
    </cfRule>
  </conditionalFormatting>
  <conditionalFormatting sqref="D28">
    <cfRule type="expression" dxfId="57" priority="3" stopIfTrue="1">
      <formula>D28="Nej"</formula>
    </cfRule>
    <cfRule type="expression" dxfId="56" priority="4">
      <formula>D28="Ja"</formula>
    </cfRule>
  </conditionalFormatting>
  <conditionalFormatting sqref="D38">
    <cfRule type="expression" dxfId="55" priority="2">
      <formula>D38="Ja"</formula>
    </cfRule>
    <cfRule type="expression" dxfId="54" priority="1" stopIfTrue="1">
      <formula>D38="Nej"</formula>
    </cfRule>
  </conditionalFormatting>
  <conditionalFormatting sqref="D81">
    <cfRule type="expression" dxfId="53" priority="78">
      <formula>D81="Ja"</formula>
    </cfRule>
    <cfRule type="expression" dxfId="52" priority="77" stopIfTrue="1">
      <formula>D81="Nej"</formula>
    </cfRule>
  </conditionalFormatting>
  <conditionalFormatting sqref="D123">
    <cfRule type="expression" dxfId="51" priority="75" stopIfTrue="1">
      <formula>D123="Nej"</formula>
    </cfRule>
    <cfRule type="expression" dxfId="50" priority="76">
      <formula>D123="Ja"</formula>
    </cfRule>
  </conditionalFormatting>
  <conditionalFormatting sqref="D131">
    <cfRule type="expression" dxfId="49" priority="74">
      <formula>D131="Ja"</formula>
    </cfRule>
    <cfRule type="expression" dxfId="48" priority="73" stopIfTrue="1">
      <formula>D131="Nej"</formula>
    </cfRule>
  </conditionalFormatting>
  <conditionalFormatting sqref="D176">
    <cfRule type="expression" dxfId="47" priority="31" stopIfTrue="1">
      <formula>D176="Nej"</formula>
    </cfRule>
    <cfRule type="expression" dxfId="46" priority="32">
      <formula>D176="Ja"</formula>
    </cfRule>
  </conditionalFormatting>
  <conditionalFormatting sqref="D181">
    <cfRule type="expression" dxfId="45" priority="13" stopIfTrue="1">
      <formula>D181="Nej"</formula>
    </cfRule>
    <cfRule type="expression" dxfId="44" priority="14">
      <formula>D181="Ja"</formula>
    </cfRule>
  </conditionalFormatting>
  <conditionalFormatting sqref="D189">
    <cfRule type="expression" dxfId="43" priority="29" stopIfTrue="1">
      <formula>D189="Nej"</formula>
    </cfRule>
    <cfRule type="expression" dxfId="42" priority="30">
      <formula>D189="Ja"</formula>
    </cfRule>
  </conditionalFormatting>
  <conditionalFormatting sqref="D195">
    <cfRule type="expression" dxfId="41" priority="27" stopIfTrue="1">
      <formula>D195="Nej"</formula>
    </cfRule>
    <cfRule type="expression" dxfId="40" priority="28">
      <formula>D195="Ja"</formula>
    </cfRule>
  </conditionalFormatting>
  <conditionalFormatting sqref="D202">
    <cfRule type="expression" dxfId="39" priority="25" stopIfTrue="1">
      <formula>D202="Nej"</formula>
    </cfRule>
    <cfRule type="expression" dxfId="38" priority="26">
      <formula>D202="Ja"</formula>
    </cfRule>
  </conditionalFormatting>
  <conditionalFormatting sqref="D208">
    <cfRule type="expression" dxfId="37" priority="23" stopIfTrue="1">
      <formula>D208="Nej"</formula>
    </cfRule>
    <cfRule type="expression" dxfId="36" priority="24">
      <formula>D208="Ja"</formula>
    </cfRule>
  </conditionalFormatting>
  <conditionalFormatting sqref="D214">
    <cfRule type="expression" dxfId="35" priority="7" stopIfTrue="1">
      <formula>D214="Nej"</formula>
    </cfRule>
    <cfRule type="expression" dxfId="34" priority="8">
      <formula>D214="Ja"</formula>
    </cfRule>
  </conditionalFormatting>
  <conditionalFormatting sqref="D223">
    <cfRule type="expression" dxfId="33" priority="5" stopIfTrue="1">
      <formula>D223="Nej"</formula>
    </cfRule>
    <cfRule type="expression" dxfId="32" priority="6">
      <formula>D223="Ja"</formula>
    </cfRule>
  </conditionalFormatting>
  <conditionalFormatting sqref="D230">
    <cfRule type="expression" dxfId="31" priority="67" stopIfTrue="1">
      <formula>D230="Nej"</formula>
    </cfRule>
    <cfRule type="expression" dxfId="30" priority="68">
      <formula>D230="Ja"</formula>
    </cfRule>
  </conditionalFormatting>
  <conditionalFormatting sqref="D235">
    <cfRule type="expression" dxfId="29" priority="19" stopIfTrue="1">
      <formula>D235="Nej"</formula>
    </cfRule>
    <cfRule type="expression" dxfId="28" priority="20">
      <formula>D235="Ja"</formula>
    </cfRule>
  </conditionalFormatting>
  <conditionalFormatting sqref="D240">
    <cfRule type="expression" dxfId="27" priority="65" stopIfTrue="1">
      <formula>D240="Nej"</formula>
    </cfRule>
    <cfRule type="expression" dxfId="26" priority="66">
      <formula>D240="Ja"</formula>
    </cfRule>
  </conditionalFormatting>
  <conditionalFormatting sqref="D247">
    <cfRule type="expression" dxfId="25" priority="63" stopIfTrue="1">
      <formula>D247="Nej"</formula>
    </cfRule>
    <cfRule type="expression" dxfId="24" priority="64">
      <formula>D247="Ja"</formula>
    </cfRule>
  </conditionalFormatting>
  <conditionalFormatting sqref="D252">
    <cfRule type="expression" dxfId="23" priority="61" stopIfTrue="1">
      <formula>D252="Nej"</formula>
    </cfRule>
    <cfRule type="expression" dxfId="22" priority="62">
      <formula>D252="Ja"</formula>
    </cfRule>
  </conditionalFormatting>
  <conditionalFormatting sqref="D257">
    <cfRule type="expression" dxfId="21" priority="57" stopIfTrue="1">
      <formula>D257="Nej"</formula>
    </cfRule>
    <cfRule type="expression" dxfId="20" priority="58">
      <formula>D257="Ja"</formula>
    </cfRule>
  </conditionalFormatting>
  <conditionalFormatting sqref="D262">
    <cfRule type="expression" dxfId="19" priority="18">
      <formula>D262="Ja"</formula>
    </cfRule>
    <cfRule type="expression" dxfId="18" priority="17" stopIfTrue="1">
      <formula>D262="Nej"</formula>
    </cfRule>
  </conditionalFormatting>
  <conditionalFormatting sqref="D269">
    <cfRule type="expression" dxfId="17" priority="55" stopIfTrue="1">
      <formula>D269="Nej"</formula>
    </cfRule>
    <cfRule type="expression" dxfId="16" priority="56">
      <formula>D269="Ja"</formula>
    </cfRule>
  </conditionalFormatting>
  <conditionalFormatting sqref="D274">
    <cfRule type="expression" dxfId="15" priority="53" stopIfTrue="1">
      <formula>D274="Nej"</formula>
    </cfRule>
    <cfRule type="expression" dxfId="14" priority="54">
      <formula>D274="Ja"</formula>
    </cfRule>
  </conditionalFormatting>
  <conditionalFormatting sqref="D279">
    <cfRule type="expression" dxfId="13" priority="51" stopIfTrue="1">
      <formula>D279="Nej"</formula>
    </cfRule>
    <cfRule type="expression" dxfId="12" priority="52">
      <formula>D279="Ja"</formula>
    </cfRule>
  </conditionalFormatting>
  <conditionalFormatting sqref="D284">
    <cfRule type="expression" dxfId="11" priority="49" stopIfTrue="1">
      <formula>D284="Nej"</formula>
    </cfRule>
    <cfRule type="expression" dxfId="10" priority="50">
      <formula>D284="Ja"</formula>
    </cfRule>
  </conditionalFormatting>
  <conditionalFormatting sqref="D291">
    <cfRule type="expression" dxfId="9" priority="47" stopIfTrue="1">
      <formula>D291="Nej"</formula>
    </cfRule>
    <cfRule type="expression" dxfId="8" priority="48">
      <formula>D291="Ja"</formula>
    </cfRule>
  </conditionalFormatting>
  <conditionalFormatting sqref="D296">
    <cfRule type="expression" dxfId="7" priority="45" stopIfTrue="1">
      <formula>D296="Nej"</formula>
    </cfRule>
    <cfRule type="expression" dxfId="6" priority="46">
      <formula>D296="Ja"</formula>
    </cfRule>
  </conditionalFormatting>
  <conditionalFormatting sqref="D301">
    <cfRule type="expression" dxfId="5" priority="43" stopIfTrue="1">
      <formula>D301="Nej"</formula>
    </cfRule>
    <cfRule type="expression" dxfId="4" priority="44">
      <formula>D301="Ja"</formula>
    </cfRule>
  </conditionalFormatting>
  <conditionalFormatting sqref="D306">
    <cfRule type="expression" dxfId="3" priority="9" stopIfTrue="1">
      <formula>D306="Nej"</formula>
    </cfRule>
    <cfRule type="expression" dxfId="2" priority="10">
      <formula>D306="Ja"</formula>
    </cfRule>
  </conditionalFormatting>
  <conditionalFormatting sqref="J150:J154">
    <cfRule type="expression" dxfId="1" priority="33" stopIfTrue="1">
      <formula>J150="Nej"</formula>
    </cfRule>
    <cfRule type="expression" dxfId="0" priority="34">
      <formula>J150="Ja"</formula>
    </cfRule>
  </conditionalFormatting>
  <dataValidations count="1">
    <dataValidation type="list" allowBlank="1" showInputMessage="1" showErrorMessage="1" promptTitle="Ja/Nej" sqref="D28 D81 D131 D195 D202 D123 D269 D208 D230 D240 D235 D247 D252 J164:J171 D257 D262 D301 D274 D279 D284 D291 D296 D189 D176 J150:J154 C68:G71 D181 C88:E112 D306 D214 J137:J144 D223 C45:G66 D38" xr:uid="{36E5CDA0-B748-4423-9930-D322B685369B}">
      <formula1>"Ja,Nej"</formula1>
    </dataValidation>
  </dataValidations>
  <pageMargins left="0.7" right="0.7" top="0.75" bottom="0.75" header="0.3" footer="0.3"/>
  <pageSetup paperSize="9" orientation="landscape" r:id="rId1"/>
  <headerFooter>
    <oddHeader>&amp;LKonjunkturinstitutet&amp;CBilaga 3 - Kravspecifikation&amp;R&amp;P /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F24"/>
  <sheetViews>
    <sheetView tabSelected="1" zoomScaleNormal="100" workbookViewId="0">
      <selection activeCell="C24" sqref="C24"/>
    </sheetView>
  </sheetViews>
  <sheetFormatPr defaultColWidth="0" defaultRowHeight="14.4" zeroHeight="1" x14ac:dyDescent="0.3"/>
  <cols>
    <col min="1" max="1" width="9.109375" customWidth="1"/>
    <col min="2" max="2" width="76" bestFit="1" customWidth="1"/>
    <col min="3" max="3" width="10.88671875" style="37" customWidth="1"/>
    <col min="4" max="4" width="3.88671875" customWidth="1"/>
    <col min="5" max="6" width="0" hidden="1" customWidth="1"/>
    <col min="7" max="16384" width="9.109375" hidden="1"/>
  </cols>
  <sheetData>
    <row r="1" spans="2:3" ht="44.25" customHeight="1" x14ac:dyDescent="0.3">
      <c r="B1" s="98"/>
    </row>
    <row r="2" spans="2:3" ht="18" x14ac:dyDescent="0.3">
      <c r="B2" s="46" t="s">
        <v>242</v>
      </c>
    </row>
    <row r="3" spans="2:3" ht="18" x14ac:dyDescent="0.3">
      <c r="B3" s="46" t="str">
        <f>'1A Anbudsformulär'!B3</f>
        <v>Upphandling av Ekonomisk statistik, dnr 2026-080</v>
      </c>
    </row>
    <row r="4" spans="2:3" x14ac:dyDescent="0.3"/>
    <row r="5" spans="2:3" x14ac:dyDescent="0.3"/>
    <row r="6" spans="2:3" x14ac:dyDescent="0.3">
      <c r="B6" s="92" t="s">
        <v>243</v>
      </c>
    </row>
    <row r="7" spans="2:3" x14ac:dyDescent="0.3">
      <c r="B7" s="93">
        <f>'1A Anbudsformulär'!C15</f>
        <v>0</v>
      </c>
    </row>
    <row r="8" spans="2:3" x14ac:dyDescent="0.3"/>
    <row r="9" spans="2:3" x14ac:dyDescent="0.3">
      <c r="B9" s="47" t="str">
        <f>'1A Anbudsformulär'!B108</f>
        <v>Nyttjanderätt enligt avtal för 8 licenser, år 1</v>
      </c>
      <c r="C9" s="43">
        <f>'1A Anbudsformulär'!C108</f>
        <v>0</v>
      </c>
    </row>
    <row r="10" spans="2:3" x14ac:dyDescent="0.3">
      <c r="B10" s="47" t="str">
        <f>'1A Anbudsformulär'!B109</f>
        <v>Nyttjanderätt enligt avtal för 8 licenser, år 2</v>
      </c>
      <c r="C10" s="43">
        <f>'1A Anbudsformulär'!C109</f>
        <v>0</v>
      </c>
    </row>
    <row r="11" spans="2:3" x14ac:dyDescent="0.3">
      <c r="B11" s="47" t="str">
        <f>'1A Anbudsformulär'!B110</f>
        <v>Nyttjanderätt enligt avtal för 8 licenser, år 3 (option)</v>
      </c>
      <c r="C11" s="43">
        <f>'1A Anbudsformulär'!C110</f>
        <v>0</v>
      </c>
    </row>
    <row r="12" spans="2:3" x14ac:dyDescent="0.3">
      <c r="B12" s="47" t="str">
        <f>'1A Anbudsformulär'!B111</f>
        <v>Nyttjanderätt enligt avtal för 8 licenser, år 4 (option)</v>
      </c>
      <c r="C12" s="43">
        <f>'1A Anbudsformulär'!C111</f>
        <v>0</v>
      </c>
    </row>
    <row r="13" spans="2:3" x14ac:dyDescent="0.3">
      <c r="B13" s="47"/>
      <c r="C13" s="38"/>
    </row>
    <row r="14" spans="2:3" x14ac:dyDescent="0.3">
      <c r="B14" s="47" t="str">
        <f>'1A Anbudsformulär'!B113</f>
        <v>Nyttjanderätt enligt avtal, per separat beställd tillkommande licens. (Option), år 1</v>
      </c>
      <c r="C14" s="43">
        <f>'1A Anbudsformulär'!C113</f>
        <v>0</v>
      </c>
    </row>
    <row r="15" spans="2:3" x14ac:dyDescent="0.3">
      <c r="B15" s="47" t="str">
        <f>'1A Anbudsformulär'!B114</f>
        <v>Nyttjanderätt enligt avtal, per separat beställd tillkommande licens. (Option), år 2</v>
      </c>
      <c r="C15" s="43">
        <f>'1A Anbudsformulär'!C114</f>
        <v>0</v>
      </c>
    </row>
    <row r="16" spans="2:3" x14ac:dyDescent="0.3">
      <c r="B16" s="47" t="str">
        <f>'1A Anbudsformulär'!B115</f>
        <v>Nyttjanderätt enligt avtal, per separat beställd tillkommande licens. (Option), år 3</v>
      </c>
      <c r="C16" s="43">
        <f>'1A Anbudsformulär'!C115</f>
        <v>0</v>
      </c>
    </row>
    <row r="17" spans="2:3" x14ac:dyDescent="0.3">
      <c r="B17" s="47" t="str">
        <f>'1A Anbudsformulär'!B116</f>
        <v>Nyttjanderätt enligt avtal, per separat beställd tillkommande licens. (Option), år 4</v>
      </c>
      <c r="C17" s="43">
        <f>'1A Anbudsformulär'!C116</f>
        <v>0</v>
      </c>
    </row>
    <row r="18" spans="2:3" x14ac:dyDescent="0.3">
      <c r="C18" s="38"/>
    </row>
    <row r="19" spans="2:3" x14ac:dyDescent="0.3">
      <c r="B19" s="82" t="s">
        <v>244</v>
      </c>
      <c r="C19" s="83">
        <f>SUM(C9:C17)</f>
        <v>0</v>
      </c>
    </row>
    <row r="20" spans="2:3" x14ac:dyDescent="0.3">
      <c r="C20" s="35"/>
    </row>
    <row r="21" spans="2:3" x14ac:dyDescent="0.3">
      <c r="B21" s="82" t="s">
        <v>245</v>
      </c>
      <c r="C21" s="83">
        <f>'1B Kravspecifikation'!N4</f>
        <v>0</v>
      </c>
    </row>
    <row r="22" spans="2:3" ht="15" thickBot="1" x14ac:dyDescent="0.35">
      <c r="C22" s="35"/>
    </row>
    <row r="23" spans="2:3" ht="16.2" thickBot="1" x14ac:dyDescent="0.35">
      <c r="B23" s="80" t="s">
        <v>246</v>
      </c>
      <c r="C23" s="81">
        <f>C19+C21</f>
        <v>0</v>
      </c>
    </row>
    <row r="24" spans="2:3" x14ac:dyDescent="0.3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CB88987848694BBE82CD4CA8ED73F7" ma:contentTypeVersion="3" ma:contentTypeDescription="Skapa ett nytt dokument." ma:contentTypeScope="" ma:versionID="45290d24d18e6fb27a585031198157a6">
  <xsd:schema xmlns:xsd="http://www.w3.org/2001/XMLSchema" xmlns:xs="http://www.w3.org/2001/XMLSchema" xmlns:p="http://schemas.microsoft.com/office/2006/metadata/properties" xmlns:ns2="0266e07f-18a2-4e27-b55a-f29db2450e35" targetNamespace="http://schemas.microsoft.com/office/2006/metadata/properties" ma:root="true" ma:fieldsID="e7d84cb352104e810544c6acf0aaca2e" ns2:_="">
    <xsd:import namespace="0266e07f-18a2-4e27-b55a-f29db2450e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e07f-18a2-4e27-b55a-f29db2450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25D18B-A210-4BD7-B1EB-D6E59ECAD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CBCC02-354E-4AC2-AA11-CFDC1ECE8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6e07f-18a2-4e27-b55a-f29db2450e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FFF8CC-71BB-4C1A-95F9-D8DD756D0A97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0266e07f-18a2-4e27-b55a-f29db2450e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1A Anbudsformulär</vt:lpstr>
      <vt:lpstr>1B Kravspecifikation</vt:lpstr>
      <vt:lpstr>1C Utvärdering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Kristofer Åkesson</dc:creator>
  <cp:keywords/>
  <dc:description/>
  <cp:lastModifiedBy>Anders Hansson</cp:lastModifiedBy>
  <cp:revision/>
  <dcterms:created xsi:type="dcterms:W3CDTF">2012-12-21T11:54:49Z</dcterms:created>
  <dcterms:modified xsi:type="dcterms:W3CDTF">2026-03-17T10:08:54Z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0x0101006ECB88987848694BBE82CD4CA8ED73F7</vt:lpwstr>
  </property>
  <property fmtid="{D5CDD505-2E9C-101B-9397-08002B2CF9AE}" pid="3" name="Order">
    <vt:r8>19400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